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5480" windowHeight="7995" activeTab="0"/>
  </bookViews>
  <sheets>
    <sheet name="DM KH2019 " sheetId="1" r:id="rId1"/>
  </sheets>
  <definedNames>
    <definedName name="_Fill" localSheetId="0" hidden="1">#REF!</definedName>
    <definedName name="_Fill" hidden="1">#REF!</definedName>
    <definedName name="_xlnm.Print_Area" localSheetId="0">'DM KH2019 '!$A$1:$K$151</definedName>
    <definedName name="_xlnm.Print_Titles" localSheetId="0">'DM KH2019 '!$4:$6</definedName>
    <definedName name="_xlnm.Print_Titles">#N/A</definedName>
  </definedNames>
  <calcPr fullCalcOnLoad="1"/>
</workbook>
</file>

<file path=xl/sharedStrings.xml><?xml version="1.0" encoding="utf-8"?>
<sst xmlns="http://schemas.openxmlformats.org/spreadsheetml/2006/main" count="938" uniqueCount="630">
  <si>
    <t>BIỂU 10/CH-KH</t>
  </si>
  <si>
    <t>DANH MỤC CÔNG TRÌNH, DỰ ÁN THỰC HIỆN NĂM 2018 CỦA QUẬN 12 - TP.HỒ CHÍ MINH</t>
  </si>
  <si>
    <t>STT</t>
  </si>
  <si>
    <t>Tên
công trình,dự án</t>
  </si>
  <si>
    <t xml:space="preserve">Tên
chủ đầu tư </t>
  </si>
  <si>
    <t>Diện tích
 (ha)</t>
  </si>
  <si>
    <t>Địa điểm khu đất</t>
  </si>
  <si>
    <t>Căn cứ pháp lý
 ( QĐ giao vốn hoặc VB thuận chủ trương đầu tư )</t>
  </si>
  <si>
    <t>Diện tích
loại đất theo hiện trạng
 (ha)</t>
  </si>
  <si>
    <t>Trong đó có CMĐ sử dụng đất lúa, đất rừng  (ha)</t>
  </si>
  <si>
    <t>Diện tích loại đất sau CMĐ
 (ha)</t>
  </si>
  <si>
    <t>Ghi chú</t>
  </si>
  <si>
    <t>Số Thửa, tờ</t>
  </si>
  <si>
    <t>Phường, xã, thị trấn</t>
  </si>
  <si>
    <t>I. Các công trình, dự án được phân bổ từ quy hoạch sử dụng đất cấp tỉnh</t>
  </si>
  <si>
    <t>I.1. Công trình, dự án mục đích quốc phòng, an ninh</t>
  </si>
  <si>
    <t>I.2. Công trình, dự án để phát triển kinh tế - xã hội vì lợi ích quốc gia, công cộng</t>
  </si>
  <si>
    <t>I.2.1. Công trình, dự án quan trọng quốc gia do Quốc hội quyết định chủ trương đầu tư mà phải thu hồi đất</t>
  </si>
  <si>
    <t>I.2.2. Công trình, dự án do Thủ tướng Chính phủ chấp thuận, quyết định đầu tư mà phải thu hồi đất</t>
  </si>
  <si>
    <t>I.2.3. Công trình, dự án do Hội đồng nhân dân cấp tỉnh chấp thuận mà phải thu hồi đất</t>
  </si>
  <si>
    <t>Tuyến tàu điện ngầm số 2 thành phố Hồ Chí Minh  (Bến Thành-Tham Lương)</t>
  </si>
  <si>
    <t>Ban Quản lý Đường sắt Đô thị</t>
  </si>
  <si>
    <t xml:space="preserve">Một phần tờ số 46, tờ số 47 </t>
  </si>
  <si>
    <t>Tân Thới Nhất</t>
  </si>
  <si>
    <t xml:space="preserve">VB 4362/UBND-ĐTMT ngày 28/8/2012 của UBND TP chấp thuận địa điểm thực hiện dự án
NQ 122/NQ-HĐND ngày 09/12/2016 của Hội đồng nhân đân thành phố về phê duyệt danh mục dự án thu hồi đất và có sử dụng đất lúa    </t>
  </si>
  <si>
    <t>0,43 (SKC)  0,78 (DGT)  0,15 (HNK)  0,63 (ODT)</t>
  </si>
  <si>
    <t>2,01  (DGT)</t>
  </si>
  <si>
    <t>Chuyển tiếp từ  năm 2015 (thay đổi DT)</t>
  </si>
  <si>
    <t>Đã có bản đồ Ban BT cung cấp</t>
  </si>
  <si>
    <t>Nhà máy xử lý nước thải</t>
  </si>
  <si>
    <t>Trung tâm Điều hành chương trình chống ngập nước thành phố</t>
  </si>
  <si>
    <t>Thửa số 106-109, tờ 61; Thửa số 2,7-11,15-17,60-65,86-89,140, tờ số 62.</t>
  </si>
  <si>
    <t>An Phú Đông</t>
  </si>
  <si>
    <t xml:space="preserve">
VB 1877/UBND-TNMT ngày 09/4/2015 của UBND TP về chấp thuận các nội dung điều chỉnh dự án
NQ 122/NQ-HĐND ngày 09/12/2016 của Hội đồng nhân đân thành phố về phê duyệt danh mục dự án thu hồi đất và có sử dụng đất lúa .  
QĐ 4826/QĐ-UBND ngày 16/09/2016 của UBND thành phố về giao kế đầu tư xây dựng cơ bản năm 2016 ( đợt 2)</t>
  </si>
  <si>
    <t>2,04 (ODT)  2,01 (CLN)  0,41 (DGT) 0,35 (DTL)  0,73 (SON)</t>
  </si>
  <si>
    <t>5,56  (DRA)</t>
  </si>
  <si>
    <t>Chuyển tiếp từ  năm 2015</t>
  </si>
  <si>
    <t>Chưa có bản đồ 3,2 ha (GĐ 2) DT có thay đổi ?</t>
  </si>
  <si>
    <t>Dự án thành phần 1: Tiêu thoát nước và giải quyết ô nhiễm Kênh Tham Lương Bến Cát - Rạch Nước Lên  (giai đoạn 2)</t>
  </si>
  <si>
    <t>Một phần tờ số 26,42,43 Thới An
Một phần tờ số 69,70 Thạnh Xuân.
Một phần tờ số 46-49,53,54,60,61 An Phú Đông. Một phần tờ số 46 Thạnh Lộc</t>
  </si>
  <si>
    <t>An Phú Đông, Thạnh Lộc, Thạnh Xuân, Thới An</t>
  </si>
  <si>
    <t>VB 1092/UBND-ĐTMT ngày 14/3/2014 của UBND TP chấp thuận địa điểm đầu tư.
NQ 122/NQ-HĐND ngày 09/12/2016 của Hội đồng nhân đân thành phố về phê duyệt danh mục dự án thu hồi đất và có sử dụng đất lúa .
QĐ 4826/QĐ-UBND ngày 16/09/2016 của UBND thành phố về giao kế đầu tư xây dựng cơ bản năm 2016 ( đợt 2)</t>
  </si>
  <si>
    <t xml:space="preserve">
0,54 (DGT)
2,09 (CLN)
4,83 (SON)
0,42 (NTS)
5,89 (ODT)</t>
  </si>
  <si>
    <t>13,77  (SON)</t>
  </si>
  <si>
    <t>Có bản đồ cũ</t>
  </si>
  <si>
    <t>Công ngăn triều Vàm Thuật</t>
  </si>
  <si>
    <t>Thửa số 61,62,65,66,127 tờ số 61</t>
  </si>
  <si>
    <t>VB 6339/UBND-ĐTMT ngày 5/12/2012 của UBND TP về chấp thuận địa điểm đầu tư.
NQ 122/NQ-HĐND ngày 09/12/2016 của Hội đồng nhân đân thành phố về phê duyệt danh mục dự án thu hồi đất và có sử dụng đất lúa .  
QĐ 4826/QĐ-UBND ngày 16/09/2016 của UBND thành phố về giao kế đầu tư xây dựng cơ bản năm 2016 ( đợt 2)</t>
  </si>
  <si>
    <t>0,33 (CLN)  0,40 (DGT)  1,50 (SON)
  0,97 ( NTS)</t>
  </si>
  <si>
    <t>2,34  (SON)</t>
  </si>
  <si>
    <t>Trường Đại học Công nghiệp</t>
  </si>
  <si>
    <t>Trường ĐH Công nghiệp</t>
  </si>
  <si>
    <t>Một phần tờ số 35,36,48,49,50,54,57</t>
  </si>
  <si>
    <t>Tân Chánh Hiệp</t>
  </si>
  <si>
    <t xml:space="preserve">
VB 5438/UBND-ĐTMT ngày 22/10/2014  của UBND TP về gia hạn chấp thuận địa điểm.
VB 431/ĐHCN-BDA ngày 27/7/2015 của Trường về Cam kết nguồn vốn để thực hiện dự án  (Vốn tự có 500 tỷ). 
NQ 122/NQ-HĐND ngày 09/12/2016 của Hội đồng nhân đân thành phố về phê duyệt danh mục dự án thu hồi đất và có sử dụng đất lúa .</t>
  </si>
  <si>
    <t>12,37 (HNK)  0,40 (DGT)  11,99 (ODT)  0,51 (SON)</t>
  </si>
  <si>
    <t>25,97  (DGD)</t>
  </si>
  <si>
    <t>Chuyển tiếp từ  năm 2016</t>
  </si>
  <si>
    <t>Chưa có bản đồ. DT có thay đổi ?DT đơn đăng ký 25,97</t>
  </si>
  <si>
    <t>Trường Trung học phổ thông Thới An</t>
  </si>
  <si>
    <t>Ban Bồi thường  Giải phóng mặt bằng Quận 12</t>
  </si>
  <si>
    <t>Thửa số 153-158, 177-181, 193-207, 221-233, 237- 239,  tờ số 16</t>
  </si>
  <si>
    <t>Thới An</t>
  </si>
  <si>
    <t>NQ 122/NQ-HĐND ngày 09/12/2016 của Hội đồng nhân đân thành phố về phê duyệt danh mục dự án thu hồi đất và có sử dụng đất lúa .  
QĐ 4826/QĐ-UBND ngày 16/09/2016 của UBND thành phố về giao kế đầu tư xây dựng cơ bản năm 2016 ( đợt 2)</t>
  </si>
  <si>
    <t>0,82 (CLN)   1,28 (HNK)  0,75 (ODT)</t>
  </si>
  <si>
    <t>2,87  (DGD)</t>
  </si>
  <si>
    <t>Rạch Cầu Suối</t>
  </si>
  <si>
    <t>Một phần tờ số 22,23,36,38,39,40,41,46-49,54,55,57,58,60-62, 65,66,68,72,73 Tân Chánh Hiệp
Một phần tờ số 34-38, 41,43 Tân Thới Hiệp.
Một phần tờ số 1,2,3,4 Đông Hưng Thuận</t>
  </si>
  <si>
    <t>Đông Hưng Thuận, Tân Chánh Hiệp, Tân Thới Hiệp</t>
  </si>
  <si>
    <t>VB 1290/UBND-ĐTMT ngày 18/3/2013 của UBND TP về chấp thuận địa điểm đầu tư
NQ 122/NQ-HĐND ngày 09/12/2016 của Hội đồng nhân đân thành phố về phê duyệt danh mục dự án thu hồi đất và có sử dụng đất lúa .  
QĐ 4826/QĐ-UBND ngày 16/09/2016 của UBND thành phố về giao kế đầu tư xây dựng cơ bản năm 2016( đợt 2): 300 triệu</t>
  </si>
  <si>
    <t>1,42 (DGT)
 0,62 (DTS) 
 2,72 (HNK)
 0,04 (NTD)
2,3 (ODT)
 1,67 (SON)</t>
  </si>
  <si>
    <t>8,77 (DTL)</t>
  </si>
  <si>
    <t xml:space="preserve">Có bản đồ cũ </t>
  </si>
  <si>
    <t>Xây dựng hệ thống thoát nước QL1A (Lê thị Riêng - Ngă tư ga)</t>
  </si>
  <si>
    <t>Một phần thửa 94,96,97,98,99 tờ số 67; 11 tờ 44; 139 tờ 38 Thới An
Một phần thửa 1 tờ số72; tờ 3273; 45 tờ 63; 96 tờ 62; 15 tờ 75; 81,82 tờ 58  Thạnh Xuân
Một phần thửa 54 tờ số32  Thạnh Lộc</t>
  </si>
  <si>
    <t>Thới An,
Thạnh Xuân,
Thạnh Lộc</t>
  </si>
  <si>
    <t>Đơn đăng ký số 606/TTCN-BQLĐT của Ban QLDA  thoát nước đô thị ngày 13/9/2016 về  KH 2017 
QĐ 5078/QĐ -SGTVT của Sở GTVT TP ngày 30/10/2015 về phê duyệt dự án đầu tư xây dựng hệ thống thoát nước QL1A (Lê thị Riêng - Ngă tư ga).  
QĐ 4826/QĐ-UBND ngày 16/09/2016 của UBND thành phố về giao kế đầu tư xây dựng cơ bản năm 2016 ( đợt 2).10 tỷ</t>
  </si>
  <si>
    <t xml:space="preserve">3,54 (DGT)  0,2 (HNK)  </t>
  </si>
  <si>
    <t>3,74  (DGT)</t>
  </si>
  <si>
    <t>Chuyển tiếp từ năm 2017</t>
  </si>
  <si>
    <t>Có bản đồ cũ, diện tích thu hồi 0,2 ha có đúng ko?</t>
  </si>
  <si>
    <t>II. Các công trình, dự án cấp huyện</t>
  </si>
  <si>
    <t>II.1. Công trình, dự án do Hội đồng nhân dân cấp Tỉnh chấp thuận mà phải thu hồi đất</t>
  </si>
  <si>
    <t>Trường Trung học cơ sở Thạnh Xuân</t>
  </si>
  <si>
    <t xml:space="preserve">Thửa số 141,142,143,144,146,150, 151,152,153,154, 164 tờ số 15 
</t>
  </si>
  <si>
    <t>Thạnh Xuân</t>
  </si>
  <si>
    <t>1,36 (CLN)</t>
  </si>
  <si>
    <t>1,36  (DGD)</t>
  </si>
  <si>
    <t>Đường vào Trường Tiểu học An Phú Đông</t>
  </si>
  <si>
    <t>Thửa số 66, 83, 84, tờ số 32</t>
  </si>
  <si>
    <t>QĐ 464/QĐ-UBND-TC ngày 25/08/2016 của UBND Q12 về điều chỉnh bổ sung  ( đợt 2)kế hoạch giao vốn đầu tư xây dựng cơ bản năm 2016: 772 triệu
NQ 122/NQ-HĐND ngày 09/12/2016 của Hội đồng nhân đân thành phố về phê duyệt danh mục dự án thu hồi đất và có sử dụng đất lúa .</t>
  </si>
  <si>
    <t>0,12  (ODT)  0,03  (HNK)</t>
  </si>
  <si>
    <t>0,15  (DGT)</t>
  </si>
  <si>
    <t>Chưa có bản đồ. DT có thay đổi ?</t>
  </si>
  <si>
    <t>Trường Tiểu học Thới An</t>
  </si>
  <si>
    <t>Thửa số 3,4,5,12 tờ 30</t>
  </si>
  <si>
    <t>QĐ 325/QĐ-UBND ngày 28/01/2015 của UBND TP về giao Kế hoạch đầu tư xây dựng năm 2015  (đợt 1). Vốn chuẩn bị đầu tư  (100 triệu).
NQ 122/NQ-HĐND ngày 09/12/2016 của Hội đồng nhân đân thành phố về phê duyệt danh mục dự án thu hồi đất và có sử dụng đất lúa .</t>
  </si>
  <si>
    <t xml:space="preserve"> 0,26 (BHK ) 0,24 (ODT ) 0,12 (NTD)</t>
  </si>
  <si>
    <t>0,63  
(DGD)</t>
  </si>
  <si>
    <t>Mở rộng đường Tân Thới Nhất 17</t>
  </si>
  <si>
    <t>Ban Bồi thường  Giải phóng mặt bằng Quận 12;
Khu Quản lý Giao thông Đô thị số 3</t>
  </si>
  <si>
    <t>Một phần tờ số 40,41, 45,46,47</t>
  </si>
  <si>
    <t>Tân Thới  Nhất</t>
  </si>
  <si>
    <t>NQ 122/NQ-HĐND ngày 09/12/2016 của Hội đồng nhân đân thành phố về phê duyệt danh mục dự án thu hồi đất và có sử dụng đất lúa .
QĐ 4826/QĐ-UBND ngày 16/09/2016 của UBND thành phố về giao kế đầu tư xây dựng cơ bản năm 2016 ( đợt 2)</t>
  </si>
  <si>
    <t>0,98 (ODT)  0,56 (SKC)
0,51 (HNK)
1,07
(DGT)</t>
  </si>
  <si>
    <t>3,12 (DGT)</t>
  </si>
  <si>
    <t>Chuyển tiếp từ  năm 2016 (thay đổi DT)</t>
  </si>
  <si>
    <t>ODT</t>
  </si>
  <si>
    <t>HNK</t>
  </si>
  <si>
    <t>DGT</t>
  </si>
  <si>
    <t>SON</t>
  </si>
  <si>
    <t>DKV</t>
  </si>
  <si>
    <t>Mở rộng đường Tân Thới Hiệp 21</t>
  </si>
  <si>
    <t xml:space="preserve">Một phần tờ số 20,21,24, 26,14, 15, 12, 34,33.
</t>
  </si>
  <si>
    <t>Tân Thới Hiệp</t>
  </si>
  <si>
    <t>1,69 (DGT)  1,01 (CLN)  0,02 (SKC)  0,05 (HNK)</t>
  </si>
  <si>
    <t>2,77  (DGT)</t>
  </si>
  <si>
    <t>Cầu bắt qua rạch Bến Cá</t>
  </si>
  <si>
    <t>TA</t>
  </si>
  <si>
    <t>Mở rộng đường vào đình Giao Khẩu</t>
  </si>
  <si>
    <t xml:space="preserve">Một phần tờ số 20,21,22, 23,28
</t>
  </si>
  <si>
    <t>Thạnh Lộc</t>
  </si>
  <si>
    <t>1,35 (DGT)  0,05 (HNK)
0,22 
(SON)  1,47 (ODT)</t>
  </si>
  <si>
    <t>3,09  (DGT)</t>
  </si>
  <si>
    <t>TX</t>
  </si>
  <si>
    <t>Trạm rác ép kín phường Thạnh Lộc</t>
  </si>
  <si>
    <t>Ban Quản lý Đầu tư Xây dựng Công trình Quận 12</t>
  </si>
  <si>
    <t>Thửa 8,34 tờ bản đồ số 8, 1 phần thửa 01 tờ số 9 phường TCH</t>
  </si>
  <si>
    <t>Quyết định số 6821/QĐ-UBND ngày 29/12/2016 của UBND TP về chấp thuận chủ trương đầu tư các dự án đầu tư công nhóm C; Quyết định số 7006/QĐ-UBND ngày 30/12/2016 của UBND TP về giao kế hoạch đầu tư công năm 2017</t>
  </si>
  <si>
    <t xml:space="preserve">
0,09  (NTS)
0,03
(DGT)
0,10
(HNK)
</t>
  </si>
  <si>
    <t>0,22 (DRA)</t>
  </si>
  <si>
    <t>Chuyển tiếp từ năm 2017 ( thay đổi vị trí,dt)</t>
  </si>
  <si>
    <t>Chưa có BD</t>
  </si>
  <si>
    <t>Trường Tiểu học Tân Chánh Hiệp 2</t>
  </si>
  <si>
    <t>Thửa số 27,28,29, 30,32, 33,34,40,41 tờ 54</t>
  </si>
  <si>
    <t>Tân Chánh Hiệp</t>
  </si>
  <si>
    <t xml:space="preserve">NQ 07/NQ-HĐND ngày 21/4/2016 của HĐND TP về cho ý kiến và quyết định chủ trương đầu tư các dự án công sử dụng vốn ngân sách thành phố.  </t>
  </si>
  <si>
    <t>1,85  (HNK)</t>
  </si>
  <si>
    <t>1,85  (DGD)</t>
  </si>
  <si>
    <t>Đăng ký mới</t>
  </si>
  <si>
    <t>Lúa mới</t>
  </si>
  <si>
    <t>Trường Tiểu học Tân Thới Hiệp 2</t>
  </si>
  <si>
    <t>Thửa số 121,125,127,128,129,130,133,134,135,136,138,139,140,141,142,143,144,145,146,147,148,149,410 tờ 22</t>
  </si>
  <si>
    <t>0,32  (ODT) 0,27  (HNK) 0,12  (NTD) 0,03  (DGT)</t>
  </si>
  <si>
    <t>0,74  (DGD)</t>
  </si>
  <si>
    <t>Trường Tiểu học Thới An 2</t>
  </si>
  <si>
    <t>Thửa số 54,55,56,57,60,69,70,71,72,77,78,81,82,83,84,85,87,88,89,90,91,9293,94,95,96,97,98,99 tờ 04</t>
  </si>
  <si>
    <t>Thới An</t>
  </si>
  <si>
    <t>1,46  (ODT) 0,10 (NTD) 0,07  (DGT)</t>
  </si>
  <si>
    <t>1,63  (DGD)</t>
  </si>
  <si>
    <t xml:space="preserve">Xây dựng Cầu bắt qua rạch Bến Cát và tuyến đường dự phòng </t>
  </si>
  <si>
    <t>Công ty TNHH MTV đầu tư Gia Cư</t>
  </si>
  <si>
    <t>Thửa 206,207,209,210,211,214 tờ số 65,  phường Thạnh Xuân
Thửa 12 tờ số 28,  phường Thới An</t>
  </si>
  <si>
    <t>Thạnh Xuân,
 Thới An</t>
  </si>
  <si>
    <t>Đơn đăng ký số 07.2018/PC-GC ngày 10/9/2018 về  đăng ký danh mục KH 2019 
VB 2786/UBND-DA của UBND TP ngày 25/6/2018 về chấp thuận cho doanh nghiệp đầu tư</t>
  </si>
  <si>
    <t>0,16
(ODT)
0,16
(HNK)
0,14
(DGT)
0,12
(SON)
0,01
(DKV)</t>
  </si>
  <si>
    <t>0,57
(DGT)</t>
  </si>
  <si>
    <t>có BD</t>
  </si>
  <si>
    <t xml:space="preserve"> đường liên phường </t>
  </si>
  <si>
    <t>thoát nước kênh Gia Định</t>
  </si>
  <si>
    <t>Xây dựng hệ thống thoát nước kênh Gia Định</t>
  </si>
  <si>
    <t>Khu quản lý giao thông đô thị số 3</t>
  </si>
  <si>
    <t>Tờ số 4,5,6,9,1,0,11,12,16</t>
  </si>
  <si>
    <t>Trung Mỹ Tây</t>
  </si>
  <si>
    <t>QĐ 6608/QĐ-UBND ngày 27/12/2017 của UBND TP về giao kế hoạch đầu tư công năm 2018 (đợt 1)</t>
  </si>
  <si>
    <t xml:space="preserve">0,13
(DGT)  0,37
(DTL) 
 0,20
(ODT)  </t>
  </si>
  <si>
    <t>0,70
(DTL)</t>
  </si>
  <si>
    <t>ONT</t>
  </si>
  <si>
    <t>DTL</t>
  </si>
  <si>
    <t>CQP</t>
  </si>
  <si>
    <t>TON</t>
  </si>
  <si>
    <t>NTD</t>
  </si>
  <si>
    <t>SKC</t>
  </si>
  <si>
    <t>Xây dựng đường liên phường Thới An-Thạnh Xuân tuyến 2</t>
  </si>
  <si>
    <t>Tờ số 1,2,3 P.Thới An
Tờ số 4,5,6,7,8,9,10,11 P. Thạnh Xuân</t>
  </si>
  <si>
    <t>Thới An
Thạnh Xuân</t>
  </si>
  <si>
    <t>3,24 (ODT)  11,26
(HNK)  0,83
(SON)  1,08
(DGT)
0,03
(TON)</t>
  </si>
  <si>
    <t>16,44
(DGT)</t>
  </si>
  <si>
    <t>Mở rộng, nâng cấp đường HL80B(đoạn từ Nguyễn Ảnh Thủ đến Lê Văn Khương)</t>
  </si>
  <si>
    <t>MPT tờ số 1,2, 14,15,35,34,16,13,12</t>
  </si>
  <si>
    <t>Hiệp Thành</t>
  </si>
  <si>
    <t>NQ 07/NQ-HĐND ngày 21/4/2016 của HĐND thành phố về cho ý kiến và quyết định chủ chương đầu tư các dự án đầu tư công
 QĐ 6608/QĐ-UBND ngày 27/12/2017 của UBND TP về giao kế hoạch đầu tư công năm 2018 (đợt 1)</t>
  </si>
  <si>
    <t>0,05
(HNK)  0,03
(SON)  1,36
(ODT)  0,03
(NTD)
0,19
(SKC)
2,07
(DGT)</t>
  </si>
  <si>
    <t>3,73
(DGT)</t>
  </si>
  <si>
    <t>Xây dựng cầu tạm (kết cấu thép) An Phú Đông</t>
  </si>
  <si>
    <t>Tờ số 58,61,62</t>
  </si>
  <si>
    <t>An Phú Đông</t>
  </si>
  <si>
    <t>QĐ 6821/QĐ-UBND ngày 29/12/2016 của UBND TP về quyết định chủ trương đầu tư các dự án đầu tư công nhóm C 
VB 3748 ngày 22/8/2018 của UBND TP về phương án xây dựng cầu tạm vượt sông Vàn Thuật , kết nối phường 5, Q. Gò vấp với phường An phú Đông, Q12
QĐ 6608/QĐ-UBND ngày 27/12/2017 của UBND TP về giao kế hoạch đầu tư công năm 2018 (đợt 1)</t>
  </si>
  <si>
    <t>0,66
(DGT)
0,17
(SON)
0,06
ODT</t>
  </si>
  <si>
    <t>0,89
(DGT)</t>
  </si>
  <si>
    <t xml:space="preserve">II.2. Khu vực cần chuyển mục đích sử dụng đất để thực hiện việc nhận chuyển nhượng, thuê quyền sử dụng đất, nhận góp vỗn bằng quyền sử dụng đất </t>
  </si>
  <si>
    <t>a. Danh mục dự án có vốn từ ngân sách nhà nước  (25 CT)</t>
  </si>
  <si>
    <t>Xây dựng trụ sở CA  phường Thới An</t>
  </si>
  <si>
    <t>Thửa số 21,57, tờ số 21</t>
  </si>
  <si>
    <t>VB 2242/ UBND -TC 22/8/2011 của UBND quận 12 về quy hoạch trụ sở.
VB 2096/UBND-TM ngày 16/5/2014 của UBND tp tạm ứng kinh phí từ nguồn bán nhà đất theo QĐ 09/2007 để xây dựng.
QĐ 464/QĐ-UBND-TC ngày 25/08/2016 của UBND Q12 về điều chỉnh bổ sung  ( đợt 2)kế hoạch giao vốn đầu tư xây dựng cơ bản năm 2016: 600 triệu</t>
  </si>
  <si>
    <t>0,12  (TSC)</t>
  </si>
  <si>
    <t>0,12
  (TSC )</t>
  </si>
  <si>
    <t>Trụ sở đội Thanh tra giao thông số 7</t>
  </si>
  <si>
    <t>Thanh tra sở Giao Thông vận tải</t>
  </si>
  <si>
    <t>Một phần thửa số85,101,102,103 tờ 8</t>
  </si>
  <si>
    <t xml:space="preserve"> An Phú Đông</t>
  </si>
  <si>
    <t>QĐ2440/QĐ-UBND ngày 30/05/2014 của UBND thành phố về chủ trương đầu tư.
QĐ 7006/QĐ-UBND ngày 30/12/2016 của UBND thành phố về giao kế đầu tư xây dựng cơ bản năm 2017 ( đợt 1)
Đơn đăng ký số 1112/TTS-TCTC ngày 15/9/2017</t>
  </si>
  <si>
    <t>0,02  (TSC)</t>
  </si>
  <si>
    <t>Chuyển tiếp từ năm 2018</t>
  </si>
  <si>
    <t>Depot Tham Lương</t>
  </si>
  <si>
    <t>Một phần tờ số 41,47,48</t>
  </si>
  <si>
    <t>Tân Thới Nhất</t>
  </si>
  <si>
    <t>QĐ 3043/QĐ-UB ngày 29/6/2004 của UBND TP về thu hồi tạm giao đất cho Ban Quản lý Đường sắt Đô thị chuẩn bị dự án.
VB 4362/UBND-ĐTMT ngày 28/8/2012 của UBND TP chấp thuận địa điểm thực hiện dự án.</t>
  </si>
  <si>
    <t>19,14  (DGT) 
5,36  (HNK)
0,69  (SKC) 
0,51  (ODT)</t>
  </si>
  <si>
    <t>25,70 
 (DGT )</t>
  </si>
  <si>
    <t>Chuyển tiếp từ  năm 2015 Quá 3 năm</t>
  </si>
  <si>
    <t>Xây dựng hầm chui nút giao thông An Sương</t>
  </si>
  <si>
    <t xml:space="preserve">Một phần thửa 169 tờ số 1 Tân Thới Nhất;
Một phần thửa 33 tờ số 38 Trung Mỹ Tây;
Một phần thửa 1000 tờ số 28 Tân Hưng Thuận;
</t>
  </si>
  <si>
    <t xml:space="preserve"> Tân Thới Nhất, Trung Mỹ Tây, Tân Hưng Thuận</t>
  </si>
  <si>
    <t>QĐ 4826/QĐ-UBND của UBND TP ngày 16/8/2016 về giao vốn đầu tư xây dựng cơ bản năm 2016.
Nghị quyết số 08/NQ-HĐND ngày 26/8/2015 của HĐND thành phố về ý kiến và quyết địnhchủ trương đầu tư các dự án đầu tư công
QĐ 5018/QĐ -GTVT ngày 29/10/2015 của sở GT VT phê duyệt dự án đầu tư XD hầm chui An Sương 
CV 370/KQLGGTDDT3-DA2 ngày 27/10/2015 của Khu Quản lý GT đô thị số 3 đăng ký nhu cầu sử dụng đất năm 2016</t>
  </si>
  <si>
    <t>2,95  (DGT)</t>
  </si>
  <si>
    <t>Trường THPT Đông Hưng Thuận  (Khu Quán Tre)</t>
  </si>
  <si>
    <t>Thửa 1, tờ 17</t>
  </si>
  <si>
    <t>Đông Hưng Thuận</t>
  </si>
  <si>
    <t>QĐ 4826/QĐ-UBND của UBND TP ngày 16/8/2016 về giao vốn đầu tư xây dựng cơ bản năm 2016:200 triệu .</t>
  </si>
  <si>
    <t>1,99
 (DVH)</t>
  </si>
  <si>
    <t>1,99
 (DGD)</t>
  </si>
  <si>
    <t>Kho tiền Trung ương và Trung tâm xử lý tiền khu vực phía nam</t>
  </si>
  <si>
    <t>Ngân hàng nhà nước Việt Nam</t>
  </si>
  <si>
    <t>QĐ 189/QĐ-BTC của Bộ Tài chính ngày 2/2/2012 về điều chuyển nhà, đất thuộc sở hữu Nhà nước
Biên bản bàn giao mặt bằng ngày 16/3/2015 giữa Đài tiếng nói Việt Nam và Ngân hàng nhà nước Việt Nam 
VB 2959/NHNN-TCKT của Ngân hàng nhà nước Việt Nam ngày 27/4/2015 đề nghị phương án xử lý sắp xếp lại cơ sở nhà đất</t>
  </si>
  <si>
    <t>1,20
 (DVH)</t>
  </si>
  <si>
    <t>1,20
 (TSC)</t>
  </si>
  <si>
    <t>Trường tiểu học khu tái định cư 38 ha</t>
  </si>
  <si>
    <t>Một phần tờ 33,43</t>
  </si>
  <si>
    <t xml:space="preserve">QĐ 3525/QĐ-UBND của UBND TP ngày 5/7/2017 về chủ trương đầu tư các dự án đầu tư công nhóm C </t>
  </si>
  <si>
    <t>0,41  (HNK)
0,34  (ODT)</t>
  </si>
  <si>
    <t>0,75  (DGD)</t>
  </si>
  <si>
    <t>Trường THCS khu tái định cư 38 ha</t>
  </si>
  <si>
    <t>Một phần tờ 33,44</t>
  </si>
  <si>
    <t>0,28  (HNK)
0,47  (ODT)</t>
  </si>
  <si>
    <t>Trường cấp 1,2,3 Thạnh Lộc</t>
  </si>
  <si>
    <t>Một phần thửa số 11,33 tờ 15</t>
  </si>
  <si>
    <t>Thạnh  Lộc</t>
  </si>
  <si>
    <t>QĐ 3649/QĐ-UBND của UBND TP ngày 25/7/2005 về thu hồi đất tại phường Thạnh Lộc nhằm xây dựng công trình phúc lợi cộng cộng .</t>
  </si>
  <si>
    <t>4,00  (DTT)</t>
  </si>
  <si>
    <t>4,00  (DGD)</t>
  </si>
  <si>
    <t>Trạm rác ép kín phường An Phú Đông</t>
  </si>
  <si>
    <t>Thửa số 10, tờ 6</t>
  </si>
  <si>
    <t xml:space="preserve">
0,37  (HNK)</t>
  </si>
  <si>
    <t>0,37  (DRA)</t>
  </si>
  <si>
    <t>Trạm rác ép kín phường Thạnh Xuân</t>
  </si>
  <si>
    <t>Thửa số 103, tờ 28</t>
  </si>
  <si>
    <t>Thạnh Xuân</t>
  </si>
  <si>
    <t xml:space="preserve">
0,11  (HNK)</t>
  </si>
  <si>
    <t>0,11  (DRA)</t>
  </si>
  <si>
    <t>Trạm rác ép kín phường Thới An</t>
  </si>
  <si>
    <t>Thửa số 92, tờ 8; Thửa số 234,12,55,56, tờ 16</t>
  </si>
  <si>
    <t xml:space="preserve">
0,56  (HNK)</t>
  </si>
  <si>
    <t>0,56  (DRA)</t>
  </si>
  <si>
    <t>Trạm rác ép kín phường Tân Thới Nhất</t>
  </si>
  <si>
    <t xml:space="preserve">Thửa số 1, 7 tờ 41; </t>
  </si>
  <si>
    <t>0,11  (HNK)</t>
  </si>
  <si>
    <t>Xây dựng trường MN khu dân cư Nam Long</t>
  </si>
  <si>
    <t>Thửa số 212, tờ 38</t>
  </si>
  <si>
    <t>NQ 07 , Không có BĐ</t>
  </si>
  <si>
    <t>0,09
(HNK)</t>
  </si>
  <si>
    <t>0,09
(DGD)</t>
  </si>
  <si>
    <t>Xây dựng trường MN An Phú  Đông 2</t>
  </si>
  <si>
    <t xml:space="preserve">thửa 134 tờ 13 </t>
  </si>
  <si>
    <t>Không BĐ, Kh ông pháp lý</t>
  </si>
  <si>
    <t>0,12
(TMD)</t>
  </si>
  <si>
    <t>0,12
(DGD)</t>
  </si>
  <si>
    <t>Xây dựng trường MN cụm CN Tân Thới Hiệp</t>
  </si>
  <si>
    <t>BĐ HTVT số 289/2017/ĐĐBĐ/ĐTSG ngày 25/8/2017 của công ty TNHH tư vấn thiết kế xây dựng -đo đạc đô thị Sài Gòn</t>
  </si>
  <si>
    <t>Nghị quyết số 13/NQQ-HĐND ngày 6/7/2017 của HĐND TP
QĐ số 2573/QĐ-UBND-ĐT ngày 21/10/2017 của UBND Q12</t>
  </si>
  <si>
    <t>0,19
(HNK)</t>
  </si>
  <si>
    <t>0,19
(DGD)</t>
  </si>
  <si>
    <t>Xây dựng trường MN Tân Thới Nhất 1</t>
  </si>
  <si>
    <t xml:space="preserve">Thửa 2 tờ  30 </t>
  </si>
  <si>
    <t>0,23
(SKC)</t>
  </si>
  <si>
    <t>0,23
(DGD)</t>
  </si>
  <si>
    <t>Xây dựng Ban CHQS phường Tân Hưng Thuận</t>
  </si>
  <si>
    <t>BĐ HTVT số 450/2018/ĐĐBĐ/ĐTSG ngày 18/6/2018 
Thửa 1374; tờ số 24</t>
  </si>
  <si>
    <t>Tân Hưng Thuận</t>
  </si>
  <si>
    <t>QĐ 1435/QĐ-UBND-ĐT của UBND Q12  ngày 22/6/2018 về việc phê duyệt điều chỉnh cục bộ đồ án quy hoạch chi tiết xây dựng đô thị 1/500</t>
  </si>
  <si>
    <t>0,06
(HNK)</t>
  </si>
  <si>
    <t>0,06
(TSC)</t>
  </si>
  <si>
    <t>Xây dựng trụ sở CA phường Đông  Hưng Thuận</t>
  </si>
  <si>
    <t xml:space="preserve">Số C80Bis đườngNguyễn Văn Quá,P.DHT, Q12 </t>
  </si>
  <si>
    <t xml:space="preserve"> Đông  Hưng Thuận</t>
  </si>
  <si>
    <t>0,10
(DGD)</t>
  </si>
  <si>
    <t>0,10
(TSC)</t>
  </si>
  <si>
    <t>vị trí là trường TH nguyễn du</t>
  </si>
  <si>
    <t>Xấy dựng trụ sở UBND phường Thạnh Xuân</t>
  </si>
  <si>
    <t>BĐ HTVT số 19196//ĐĐBĐ-VPQ12 ngày 20/10/2005 của TTĐĐBĐ -Sở TNMT TPHCM 
Thửa 21,25; tờ số 36</t>
  </si>
  <si>
    <t>Có Bản đồ ,ko Pháp lý</t>
  </si>
  <si>
    <t>0,79
(HNK)</t>
  </si>
  <si>
    <t>0,79
(TSC)</t>
  </si>
  <si>
    <t>Theo Bđ 02 có lúa</t>
  </si>
  <si>
    <t>Nâng cấp mở rộng đường Tân Thới Nhất 08</t>
  </si>
  <si>
    <t>Tờ 35,36,</t>
  </si>
  <si>
    <t xml:space="preserve">Tân Thới Nhất </t>
  </si>
  <si>
    <t>Nghị quyết số 13/NQQ-HĐND ngày 6/7/2017 của HĐND TP
QĐ số 6608/QĐ-UBND ngày 27/12/2017 của UBND TP
Không có BĐ</t>
  </si>
  <si>
    <t>1,93
(HNK)</t>
  </si>
  <si>
    <t>1,93
(DGT)</t>
  </si>
  <si>
    <t>b.  Danh mục dự án dùng vốn ngoài ngân sách nhà nước  (20 CT)</t>
  </si>
  <si>
    <t>Trường Mầm non Vườn Tuổi Thơ  (Tecco Tower)</t>
  </si>
  <si>
    <t>Công ty Cổ phần Tổng đầu tư TECCO</t>
  </si>
  <si>
    <t xml:space="preserve">Một phần thửa 101 tờ số 38 ;
Một phần thửa 58 tờ số 29 </t>
  </si>
  <si>
    <t>VB 1311/QĐ-ĐTMT ngày 28/11/2014 của UBND thành phố về chấp thuận đầu tư dự án Chung cư cao tầng Tecco Tower Tham Lương.
VB 2080/QĐ-UBND  ngày 28/4/2014 của UBND thành phố về chấp thuận cho công ty Tecco được chuyển mục đích đất phường Tân Thới Nhất  (trong đó có đất xây dựng trường mầm non)</t>
  </si>
  <si>
    <t>ODT  (0,29)</t>
  </si>
  <si>
    <t>DGD  (0,29)</t>
  </si>
  <si>
    <t>Khu nhà ở Công ty Dệt Phước Thịnh</t>
  </si>
  <si>
    <t>Công ty TNHH dệt nhuộm vải Phước Thịnh</t>
  </si>
  <si>
    <t>Thửa đất 91, một phần thửa 5, 18,19,33,34,40, 43, 51,52,53,54, 63,64,65 tờ bản đồ số 41</t>
  </si>
  <si>
    <t>Quyết định số 1072/QĐ-UB ngày 16/3/2004 của Ủy ban nhân dân thành phố về cho phép Doanh nghiệp tư nhân dệt vải Phước Thịnh chuyển nhượng đồng thời chuyển mục đích sử dụng đất để đầu tư xây dựng nhà ở.  
Quyết định số 5543/QĐ-UBND ngày 23/12/2008 của Ủy ban nhân dân thành phố về điều chỉnh bổ sung Điều 1 Quyết định số 1072/QĐ-UB ngày 16/3/2004.</t>
  </si>
  <si>
    <t>4,95  (ODT)
1,24  (HNK)</t>
  </si>
  <si>
    <t>1,24</t>
  </si>
  <si>
    <t>6,19365  (ODT)</t>
  </si>
  <si>
    <t>Dự án nhà ở Công ty cổ phần May Phương Đông</t>
  </si>
  <si>
    <t>Công ty cổ phần May Phương Đông</t>
  </si>
  <si>
    <t>Một phần tờ số 43, tờ số 26</t>
  </si>
  <si>
    <t>Quyết định số 5825/QĐ-UB ngày 4/11/2016 của Ủy ban nhân dân thành phố về cho thuê đất SKC
Hợp đồng thuê đất số 8751 ngày 23/8/2017 của Sở TN và MT 
Đơn xin chuyển mục đích thành đất ở của chủ đầu tư  ngày 20/2/2017</t>
  </si>
  <si>
    <t xml:space="preserve">1,79 (SKC)  </t>
  </si>
  <si>
    <t xml:space="preserve">1,79 (ODT)  </t>
  </si>
  <si>
    <t>Chung cư nhà ở xã hội phường Tân Thới Nhất</t>
  </si>
  <si>
    <t>Công ty Địa ốc Sài Gòn</t>
  </si>
  <si>
    <t>Lô 6 khu 38 ha</t>
  </si>
  <si>
    <t>CV 6035/UBND-TNMT ngày 07/12/2012 của UBNDTP v/v chấp thuận bổ sung dự án Nhà nhà ở của TCT</t>
  </si>
  <si>
    <t>0,34  (HNK)
0,84  (ODT)</t>
  </si>
  <si>
    <t>1,18  (ODT)</t>
  </si>
  <si>
    <t>Chung cư Đạt Gia</t>
  </si>
  <si>
    <t>Công ty TNHH tư vấn và kinh doanh nhà Đạt Gia</t>
  </si>
  <si>
    <t>Thửa 83,84,85,86,110,176,209,210,211 tờ số 27 ; thửa33,34,35,37,62,63 tờ số 26</t>
  </si>
  <si>
    <t xml:space="preserve">QĐ 4769/UBND-ĐT ngày 1/8/2017 của UBND TP về chấp thuận chủ trương đầu tư cà công nhận công ty  TNHH tư vấn và kinh doanh nhà Đạt Gia làm chủ đầu tư dự án </t>
  </si>
  <si>
    <t>1,11  (HNK )</t>
  </si>
  <si>
    <t>1,11  (ODT)</t>
  </si>
  <si>
    <t>Khu dân cư văn hóa Cựu Chiến Binh thành phố</t>
  </si>
  <si>
    <t>Công ty TNHH MTV Cựu Chiến Binh và Công ty TNHH XD và Kinh doanh nhà Văn Lang</t>
  </si>
  <si>
    <t>Một phần tờ bản đồ số 6, 7</t>
  </si>
  <si>
    <t xml:space="preserve">QĐ 4452/UBND-ĐT ngày 18/7/2017 của UBND TP về chấp thuận chủ trương đầu tư cà công nhận công ty TNHH MTV Cựu chiến binh TP HCM làm chủ đầu tư dự án </t>
  </si>
  <si>
    <t>5,42  (HNK)</t>
  </si>
  <si>
    <t>5,42  (ODT)</t>
  </si>
  <si>
    <t>Khu nhà Sài Gòn- Thới An</t>
  </si>
  <si>
    <t>Công ty CP Xây dựng và Thương mại Sài Gòn 9</t>
  </si>
  <si>
    <t>Thửa đất 93, tờ bản đồ số 43</t>
  </si>
  <si>
    <t xml:space="preserve">QĐ 1443/UBND-ĐT ngày 10/4/2018 của UBND TP về chấp thuận chủ trương đầu tư cà công nhận chủ đầu tư dự án </t>
  </si>
  <si>
    <t>2,69  (ODT)</t>
  </si>
  <si>
    <t>Cập nhật chủ chương đầu tư</t>
  </si>
  <si>
    <t>Khu nhà ở Winhome An Phú Đông</t>
  </si>
  <si>
    <t>Công ty TNHH TM và DV SX CB thực phẩm Thành Công</t>
  </si>
  <si>
    <t>Thứa số 4180,4181 tờ số 9</t>
  </si>
  <si>
    <t>QĐ2108/QĐ-UB của UBND TP ngày 14/5/2004 về chuyển mục đích sử dụng đất  
Đơn dăng ký số 07.2017/PC-TC ngày 19/9/2017</t>
  </si>
  <si>
    <t>1,30  (BHK)</t>
  </si>
  <si>
    <t>1,30  (ODT)</t>
  </si>
  <si>
    <t>Trường Cao đẳng phát thanh truyền hình II  (giai đoạn 2)</t>
  </si>
  <si>
    <t>Đài tiếng nói Việt Nam</t>
  </si>
  <si>
    <t>Thửa 1 tờ 17</t>
  </si>
  <si>
    <t xml:space="preserve">QĐ 2449/QĐ-TNVN ngày 30/10/2015 của Đài tiếng nói VN phê duyệt chủ trương đầu tư
QĐ 3516/QĐ-TNVN ngày 31/10/2016 của Đài tiếng nói VN phê duyệt dự án đầu tư xdct
VB 2080/SQHKT-QHKV2 ngày 23/6/2015 của Sở QH KT ý kiến về quy hoạch kiến trức công trình  trường CĐ Phát thanh Truyền hình 2
VB 34/TTr-CĐPT TH II ngày 29/9/2017 của đài tiếng nói VN về đăng ký KHSDĐ 2018 </t>
  </si>
  <si>
    <t>0,61  (DVH)</t>
  </si>
  <si>
    <t>0,61 (DGD)</t>
  </si>
  <si>
    <t>Khu nhà ở cán bộ, chiến sỹ Công an TP</t>
  </si>
  <si>
    <t xml:space="preserve">Công ty cổ phần đầu tư Phú Cường </t>
  </si>
  <si>
    <t>QĐ4033/QĐ-UBND của UBND TP ngày 28/7/2017 về công nhận chủ đầu tư và chấp thuận đầu tư dự án</t>
  </si>
  <si>
    <t>0,95  (CAN)
0,15
(ODT)</t>
  </si>
  <si>
    <t>1,1  (ODT)</t>
  </si>
  <si>
    <t>Khu văn phòng làm việc, khu thư viện và khu thực hành các bộ môn củaTrường CĐ VH Nghệ thuật và Du Lịch Sài Gòn</t>
  </si>
  <si>
    <t>Trường CĐ VH Nghệ thuật và Du Lịch Sài Gòn</t>
  </si>
  <si>
    <t>Thửa 109, tờ 35</t>
  </si>
  <si>
    <t xml:space="preserve">QĐ 5509/UBND-ĐT của UBND TP ngày 5/9/2017 về chuyển mục đích sử dụng đất  </t>
  </si>
  <si>
    <t>0,47  (SKC)</t>
  </si>
  <si>
    <t>0,47  (DGD)</t>
  </si>
  <si>
    <t>Khu nhà ởThiên Nam</t>
  </si>
  <si>
    <t>Công ty TNHH TM Dệt Thiên Nam</t>
  </si>
  <si>
    <t>Thứa số 593 tờ số 5</t>
  </si>
  <si>
    <t xml:space="preserve">QĐ 4289/UBND-ĐT ngày 10/7/2017 của UBND TP về chấp thuận chủ trương đầu tư cà công nhận công ty TNHH TM Dệt Thiên Nam làm chủ đầu tư dự án </t>
  </si>
  <si>
    <t>0,55  (SKC)</t>
  </si>
  <si>
    <t>0,55  (ODT)</t>
  </si>
  <si>
    <t>Khu nhà ở Gò Sao-Wincity Thạnh Xuân</t>
  </si>
  <si>
    <t>Công ty TNHH MTV đầu tư  Gia Cư</t>
  </si>
  <si>
    <t>Thứa số147 tờ số 65</t>
  </si>
  <si>
    <t>QĐ908/QĐ-UBND-ĐT của UBND Q12 ngày 15/5/2014 về phê duyệt đồ án quy hoạch chi tiết tỷ lệ 1/500
Đơn  đang ký ngày 5/9/2018
QĐ 3788/UBND-ĐT của UBND TP ngày 27/8/2018 về chấp thuận chủ chương đầu tư và công nghận chủ đầu tư</t>
  </si>
  <si>
    <t>8,62  (ODT)</t>
  </si>
  <si>
    <t xml:space="preserve"> Cập nhật đơn,chủ chương ĐT </t>
  </si>
  <si>
    <t>Khu Thương mại Tân Thới Hiệp</t>
  </si>
  <si>
    <t>Tổng công ty Bến Thành -TNHH MTV</t>
  </si>
  <si>
    <t>Thứa số 128,148,149 tờ số 1</t>
  </si>
  <si>
    <t>NQ số 55?NQ-HĐTV ngày 16/11/2015  của HĐ thành viên Tổng công ty Bến Thành về phê duyệt chủ trương đầu tư dự án
Đơn dăng ký số 224 ngày 04/7/2017</t>
  </si>
  <si>
    <t>0,57  (SKC)
0,23  (HNK)</t>
  </si>
  <si>
    <t>0,80  (TMD)</t>
  </si>
  <si>
    <t>Bãi giữ xe Thạnh Lộc</t>
  </si>
  <si>
    <t>Công ty TNHH Bất động sản Sài Gòn</t>
  </si>
  <si>
    <t xml:space="preserve">Thửa số 120 tờ 37; </t>
  </si>
  <si>
    <t xml:space="preserve">Văn bản số 2447/UBND-TNMT ngày 13/4/2017 của UBND Quận 12 về đề xuất việc sử dụng khu ất do Nhà nước trực tiếp quản lý diện tích khoảng 975 m2 quy hoạch bãi giữ xe tại dự án Khu nhà ở Ngã tư ga  </t>
  </si>
  <si>
    <t>0,10 (DCH)</t>
  </si>
  <si>
    <t>0,10  (TMD)</t>
  </si>
  <si>
    <t>Khu nhà ở Đông Quang Town</t>
  </si>
  <si>
    <t>Công ty CP Dệt Kim Đông Quang</t>
  </si>
  <si>
    <t>BĐ HTVT số 123627/ĐĐBĐ do TTĐĐBĐ  sở TNMT TP lập</t>
  </si>
  <si>
    <t>Đơn đăng ký số 09/CV-KĐQ của Công ty CP Dệt Kim Đông Quang  ngày 27/9/2018
QĐ 889/QĐ -UBND-ĐT của UBND TP ngày 9/3/2018 về Chấp thuận chủ chương đầu tư và công nhận chủ đầu tư</t>
  </si>
  <si>
    <t>1,68 (SKC)</t>
  </si>
  <si>
    <t>1,68  (ODT)</t>
  </si>
  <si>
    <t>Văn phòng công ty TNHH MTV TM Thành Phương Vũ Hà</t>
  </si>
  <si>
    <t xml:space="preserve"> Công ty TNHH MTV TM Thành Phương Vũ Hà</t>
  </si>
  <si>
    <t>Thửa 20 tờ số 33</t>
  </si>
  <si>
    <t>VB  3530/ UBND-ĐTMT ngày 7/7/2016 của UBND TP về chủ chương cho công ty  TNHH MTV TM Thành Phương Vũ Hà nhận chuyển nhượng, góp vốn đất nông nghiệp để thực hiện dự án theo quy hoạch</t>
  </si>
  <si>
    <t xml:space="preserve"> 0,47
(HNK)</t>
  </si>
  <si>
    <t xml:space="preserve"> 0,47
(TMD)</t>
  </si>
  <si>
    <t>Cập nhật đất lúa</t>
  </si>
  <si>
    <t>Đầu tư xây dựng văn phòng công ty TNHH Thiết bị Tân Phát Sài Gòn</t>
  </si>
  <si>
    <t>Công ty TNHH Thiết bị Tân Phát Sài Gòn</t>
  </si>
  <si>
    <t>Thửa 193.401,402 tờ số 9</t>
  </si>
  <si>
    <t xml:space="preserve">Đơn đăng ký  số 61/2018/TT-STPE ngày 25/7/2018 về danh mục KH2019
QĐ 4367/QĐ-UBND ngày 23/8/2016 của UBND TP về quyết định chủ chương đầu tư
</t>
  </si>
  <si>
    <t>Trạm biến áp 110kV An Phú Đông và đường dây đấu nối.</t>
  </si>
  <si>
    <t>Tổng Công ty Điện lực TP.HCM.</t>
  </si>
  <si>
    <t>MPT01, tờ số 09</t>
  </si>
  <si>
    <t>Đơn đăng ký số 3364 ngày 8/10/2018 về  đăng ký danh mục KH 2019 
QĐ 4690/QĐ-BCT của Bộ công thương ngày 15/2/2017 về phê duyệt hợp phần 1: Quy hoạch hệ thống điện 110kV của quy hoạch phát triển điện lực Hồ Chí Minh giai đoạn 2016-2025, có xét đến 2035</t>
  </si>
  <si>
    <t>0,12
(NTS)</t>
  </si>
  <si>
    <t>0,12
(DNL)</t>
  </si>
  <si>
    <t>Lô 31 - Công viên Phần mềm Quang Trung</t>
  </si>
  <si>
    <t>Công ty TNHH phát triển Công viên phần mềm Quang Trung</t>
  </si>
  <si>
    <t>Lô 31- Bản đồ HTVT số 114691/Đ ĐB Đ-VPTT do trung tâm đo đạc bản đồ lập ngày 26/11/2012</t>
  </si>
  <si>
    <t>Quyết định số 1778/QĐ-UBND ngày 11/4/2014 của UBND TP về duyệt đồ án điều chỉnh chi tiết xây dựng đô  thị tỷ lệ 1/500 
QĐ số 5573/QĐ-UBND  ngày 19/10/2017 của UBND TP về chấp thuận đầu tư dự án</t>
  </si>
  <si>
    <t>0,24
(DKH)</t>
  </si>
  <si>
    <t>Chuyển tiếp KHSDD 2015 (Chung cư kí túc xá)</t>
  </si>
  <si>
    <t>Lô 45 - Công viên Phần mềm Quang Trung</t>
  </si>
  <si>
    <t>Lô 45- Bản đồ HTVT số 114691/Đ ĐB Đ-VPTT do trung tâm đo đạc bản đồ lập ngày 26/11/2012</t>
  </si>
  <si>
    <t>Quyết định số 1778/QĐ-UBND ngày 11/4/2014 của UBND TP về duyệt đồ án điều chỉnh chi tiết xây dựng đô thị tỷ lệ 1/500 
CV 3816/SQHKT-QHKV ngày 15/10/2015 của sở QH-KT về chấp thuận các nội dung về quy hoạch tổng thể mặt bằng
CV 5352/SKHĐT-KTĐT ngày 1/6/2017 của sở KH-ĐT về việc ký quỷ đảm bảo dự án công trình</t>
  </si>
  <si>
    <t>3,57
(DKH)</t>
  </si>
  <si>
    <t>Chuyển tiếp KHSDD 2015 (CV cây xanh, TDTT)</t>
  </si>
  <si>
    <t>Lô 4 - Công viên Phần mềm Quang Trung</t>
  </si>
  <si>
    <t>Lô 4- Bản đồ HTVT số 114691/Đ ĐB Đ-VPTT do trung tâm đo đạc bản đồ lập ngày 26/11/2012</t>
  </si>
  <si>
    <t xml:space="preserve">Quyết định số 1778/QĐ-UBND ngày 11/4/2014 của UBND TP về duyệt đồ án điều chỉnh chi tiết xây dựng đô  thị tỷ lệ 1/500 </t>
  </si>
  <si>
    <t>0,56
(DKH)</t>
  </si>
  <si>
    <t>Chuyển tiếp KHSDD 2016 (khu SX phần mềm tin học)</t>
  </si>
  <si>
    <t>Lô 16 - Công viên Phần mềm Quang Trung</t>
  </si>
  <si>
    <t>Lô 16- Bản đồ HTVT số 114691/Đ ĐB Đ-VPTT do trung tâm đo đạc bản đồ lập ngày 26/11/2012</t>
  </si>
  <si>
    <t>0,66
(DKH)</t>
  </si>
  <si>
    <t>Lô 21 - Công viên Phần mềm Quang Trung</t>
  </si>
  <si>
    <t>Lô 21- Bản đồ HTVT số 114691/Đ ĐB Đ-VPTT do trung tâm đo đạc bản đồ lập ngày 26/11/2012</t>
  </si>
  <si>
    <t>0,61
(DKH)</t>
  </si>
  <si>
    <t>Lô 38A- Công viên Phần mềm Quang Trung</t>
  </si>
  <si>
    <t>Lô 25A- Bản đồ HTVT số 114691/Đ ĐB Đ-VPTT do trung tâm đo đạc bản đồ lập ngày 26/11/2012</t>
  </si>
  <si>
    <t>Quyết định số 1778/QĐ-UBND ngày 11/4/2014 của UBND TP về duyệt đồ án điều chỉnh chi tiết xây dựng đô  thị tỷ lệ 1/500 
QĐ số 3343/UBND-ĐTMT  ngày 7/172009 của UBND TP về vị trí 2 trạm quan trắc mới</t>
  </si>
  <si>
    <t>0,01
(DKH)</t>
  </si>
  <si>
    <t>Lô 37- Công viên Phần mềm Quang Trung</t>
  </si>
  <si>
    <t>Lô 37- Bản đồ HTVT số 114691/Đ ĐB Đ-VPTT do trung tâm đo đạc bản đồ lập ngày 26/11/2012</t>
  </si>
  <si>
    <t>0,35
(DKH)</t>
  </si>
  <si>
    <t>Đăng ký mới từng lô</t>
  </si>
  <si>
    <t>Lô 25A - Công viên Phần mềm Quang Trung</t>
  </si>
  <si>
    <t>Quyết định số 1778/QĐ-UBND ngày 11/4/2014 của UBND TP về duyệt đồ án điều chỉnh chi tiết xây dựng đô  thị tỷ lệ 1/500 
QĐ số 5190/UBND-ĐTMT  ngày 4/10/2016 của UBND TP về công nhận chủ đầu tư</t>
  </si>
  <si>
    <t>0,73
(DKH)</t>
  </si>
  <si>
    <t>Lô 41- Công viên Phần mềm Quang Trung</t>
  </si>
  <si>
    <t>0,43
(DKH)</t>
  </si>
  <si>
    <t>c. Đấu giá quyền sử dụng đất  (25 CT)</t>
  </si>
  <si>
    <t xml:space="preserve">Đất công </t>
  </si>
  <si>
    <t>MPT 40, tờ số 64</t>
  </si>
  <si>
    <t xml:space="preserve">Căn cứ Quyết định số 5134/QĐ-UBND ngày 20/9/2013 của UBNDTP về phê duyệt Đồ án quy hoạch phân khu tỷ lệ 1/2000 khu 2 - phía Nam phường Thạnh Xuân, Quận 12: Khu đất có chức năng phần lớn thuộc đất ở hiện hữu cải tạo, lộ giới đường phía Tây Bắc 13m, lộ giới hẻm phía Đông Bắc 10m, vạt góc giao lộ 2,5m x 2,5m.
* Diện tích 100m2: Tiếp tục sử dụng làm Ban ĐH khu phố 6 theo quy hoạch của Thành phố.
* Phần diện tích còn lại (810,3m2): Bán đấu giá quyền sử dụng đất
</t>
  </si>
  <si>
    <t>0,05  (ODT)</t>
  </si>
  <si>
    <t>ODT  (0,05)</t>
  </si>
  <si>
    <t>Ban Điều hành khu phố 1  (cũ), phường Hiệp Thành</t>
  </si>
  <si>
    <t>MPT 33;34, tờ số 61</t>
  </si>
  <si>
    <t>Hiệp Thành</t>
  </si>
  <si>
    <t>Căn cứ Đồ án quy hoạch phân khu tỷ lệ 1/2000 khu dân cư và công nghiệp Tân Thới Hiệp, P. Hiệp Thành, Quận 12 (điều chỉnh tổng thể quy hoạch chi tiết xây dựng đô thị tỷ lệ 1/2000) đã được UBNDTP phê duyệt tại Quyết định số 2855/QĐ-UBND ngày 31/5/2013: Nhà, đất có chức năng một phần thuộc đất dân cư hiện hữu ổn định chỉnh trang, một phần thuộc đất giao thông (lộ giới đường Lê Văn Khương 40m, lộ giới phía Đông Bắc 4m, vạt góc giao lộ 2m x 2m.
Bán đấu giá nhà và chuyển nhượng quyền sử dụng đất</t>
  </si>
  <si>
    <t>0,01  (DSH)</t>
  </si>
  <si>
    <t>ODT  (0,01)</t>
  </si>
  <si>
    <t>MPT 403, tờ số 19</t>
  </si>
  <si>
    <t>Căn cứ Đồ án quy hoạch phân khu tỷ lệ 1/2000 khu dân cư và công nghiệp Tân Thới Hiệp, P. Hiệp Thành, Quận 12 (điều chỉnh tổng thể quy hoạch chi tiết xây dựng đô thị tỷ lệ 1/2000) đã được UBNDTP phê duyệt tại Quyết định số 2855/QĐ-UBND ngày 31/5/2013: Khu đất có chức năng một phần thuộc đất ở hiện hữu ổn định cải tạo chỉnh trang, một phần thuộc đất giao thông (lộ giới hẻm phía Tây Nam 4,5m).
Bán đấu giá nhà và chuyển nhượng quyền sử dụng đất</t>
  </si>
  <si>
    <t xml:space="preserve">0,02  (ODT)
</t>
  </si>
  <si>
    <t>ODT  (0,02)</t>
  </si>
  <si>
    <t>Khu phố 1</t>
  </si>
  <si>
    <t>Căn cứ Quyết định số 732/QĐ-UBND-ĐT ngày 31/12/2008 của UBND Quận 12 (khu 2): Khu đất có chức năng một phần thuộc đất ở biệt thự vườn, một phần thuộc đất giao thông (lộ giới đường phía Đông nam 25m, lộ giới hẻm phía Tây Nam 4m và 6m) hành lang bảo vệ rạch phía Bắc 10m)</t>
  </si>
  <si>
    <t>0,15  (ODT)</t>
  </si>
  <si>
    <t>ODT  (0,15)</t>
  </si>
  <si>
    <t>Đất công</t>
  </si>
  <si>
    <t>Thửa 9, tờ số 56</t>
  </si>
  <si>
    <t>Căn cứ Đồ án quy hoạch phân khu tỷ lệ 1/2000 khu dân cư và công nghiệp Tân Thới Hiệp, P. Hiệp Thành, Quận 12 (điều chỉnh tổng thể quy hoạch chi tiết xây dựng đô thị tỷ lệ 1/2000) đã được UBNDTP phê duyệt tại Quyết định số 2855/QĐ-UBND ngày 31/5/2013: Khu đất có chức năng một phần thuộc đất ở hiện hữu ổn định cải tạo chỉnh trang, một phần thuộc đất giao thông (lộ giới đường Lê Văn Khương 40m).</t>
  </si>
  <si>
    <t>0,002 (ODT)</t>
  </si>
  <si>
    <t>ODT  (0,002)</t>
  </si>
  <si>
    <t>1/1A Nguyễn Ảnh Thủ, KP3</t>
  </si>
  <si>
    <t>Căn cứ Quyết định số 622/QĐ-UBND-ĐT ngày 23/12/2008 của UBND Quận 12: Khu đất có chức năng thuộc đất dân cư hiện hwuc, lộ giới đường Nguyễn Ảnh Thủ 30m.</t>
  </si>
  <si>
    <t>0,09  (ODT)
0,01  (DGT)</t>
  </si>
  <si>
    <t>ODT  (0,09)</t>
  </si>
  <si>
    <t>979,3, DT phù hợp QH: 900,7</t>
  </si>
  <si>
    <t>Thửa  166, tờ 52</t>
  </si>
  <si>
    <t xml:space="preserve"> Đông Hưng Thuận</t>
  </si>
  <si>
    <t>Căn cứ Quyết định số 623/QĐ-UBND-ĐT ngày 23/12/2008 của UBND Quận 12  (khu 2): Nhà đất này có chức năng một phần thuộc đất dân cư hiện hữu, một phần thuộc đất giao thông (lộ giới đường phía Nam 16m, lộ giới hẻm phía Bắc 4m, vạt góc các giao lộ 2m x 2m).</t>
  </si>
  <si>
    <t>0,03 (ODT)
0,02  (SON)</t>
  </si>
  <si>
    <t>ODT  (0,03)</t>
  </si>
  <si>
    <t>500, phù hợp QH dân cư: 275, 4m2</t>
  </si>
  <si>
    <t>Tờ 3 MPT108</t>
  </si>
  <si>
    <t>0,18  (ODT)</t>
  </si>
  <si>
    <t>ODT  (0,18)</t>
  </si>
  <si>
    <t>1797,5</t>
  </si>
  <si>
    <t>MPT 48, tờ bản đồ số 66, khu phố 1,</t>
  </si>
  <si>
    <t>Căn cứ Quyết định số 5134/QĐ-UBND ngày 20/9/2013 của UBNDTP về phê duyệt Đồ án quy hoạch phân khu tỷ lệ 1/2000 khu 2 - phía Nam phường Thạnh Xuân, Quận 12: Khu đất có chức năng  thuộc đất ở hiện hữu cải tạo, lộ giới hẻm phía Tây 4,5m.</t>
  </si>
  <si>
    <t>0,01  (ODT)
0,003  (SON)</t>
  </si>
  <si>
    <t>127,9  ( Diện tích phù hợp QH dân cư: 112m2)</t>
  </si>
  <si>
    <t>Thửa  33, tờ 16, phường Thạnh Lộc</t>
  </si>
  <si>
    <t>Căn cứ Quyết định số 732/QĐ-UBND-ĐT ngày 31/12/2008 của UBND Quận 12 (khu 2): Khu đất có chức năng một phần thuộc đất ở hiện hữu cải tạo, một phần thuộc đất giao thông cách ly, một phần thuộc đất giao thông cắt ngang qua khu đất lộ giới 20m, lộ giới hẻm phía Tây Bắc và Tây Nam 8m, vạt góc các giao lộ 2m x 2m, hành lang bảo vệ rạch phía Đông Bắc 10m.</t>
  </si>
  <si>
    <t xml:space="preserve">0,04 (ODT)
</t>
  </si>
  <si>
    <t>ODT  (0,04)</t>
  </si>
  <si>
    <t>new</t>
  </si>
  <si>
    <t xml:space="preserve">Tổ 26, KP2, MP Thửa : 66,124,125,126,127, tờ : 61 (TL2005), phường An Phú Đông </t>
  </si>
  <si>
    <t xml:space="preserve">Ngày 27/7/2016, UBNDTP có CV số 3990/UBND-TM chấp thuận chủ trương cho UBNDQ phân chia khu đất thành 02 khu riêng biệt để tổ chức bán đấu giá. </t>
  </si>
  <si>
    <t>0,57  (ODT)</t>
  </si>
  <si>
    <t>ODT  (0,57)</t>
  </si>
  <si>
    <t>(tách ra từ khu đất 15.564,2m2)</t>
  </si>
  <si>
    <t>0,86  (ODT)</t>
  </si>
  <si>
    <t>ODT  (0,86</t>
  </si>
  <si>
    <t>Thửa MPT 74 Tờ 72 (Tài liệu 2004), phường Tân Chánh Hiệp</t>
  </si>
  <si>
    <t xml:space="preserve">Căn cứ Quyết định số 323/QĐ-UBND-ĐT ngày 08/9/2008 của UBND Quận 12 (khu 2): khu đất có chức năng một phần thuộc đất dân cư dự kiến, lộ giới hẻm phía Tây Bắc 5m, lộ giới hẻm phía Đông Bắc 4m, vạt góc giao lộ 2m x 2m, một phần thuộc hành lang an toàn điện cao thế 6m trừ mép dây ngoài cùng, lộ giới đường phía Đông Nam 12m.
 Ngày 08/01/2016, UBND quận có Công văn số 278/UBND-TC về việc điều chỉnh phương án xử lý khu đất. Theo đề nghị của Sở Tài chính: Phòng Quản lý đô thị cung cấp thông tin quy hoạch kiến trúc của khu đất (kèm theo Quyết định phê duyệt quy hoạch 1/2000 và bản đồ quy hoạch có định vị khu đất) và báo cáo lộ trình triển khai thực hiện quy hoạch   </t>
  </si>
  <si>
    <t>0,16  (ODT)</t>
  </si>
  <si>
    <t>ODT  (0,16)</t>
  </si>
  <si>
    <t>Thửa 304, tờ 2
thửa 410 tờ 35 
TL 2005, P. APĐ</t>
  </si>
  <si>
    <t>Căn cứ Đồ án quy hoạch phân khu tỷ lệ 1/2000 khu 3phía Nam phường An Phú Đông, Quận 12 đã được UBNDTP phê duyệt tại Quyết định số 4939/QĐ-UBND ngày 11/9/2013: Khu đất có chức năng thuộc đất nhà vườn mật độ thấp kết hợp phát triển du lịch.</t>
  </si>
  <si>
    <t>Diện tích đo vẽ lại còn 496,3m2.</t>
  </si>
  <si>
    <t>Thửa  MPT 146 Tờ 21 (Tài liệu 2004), phường Tân Chánh Hiệp</t>
  </si>
  <si>
    <t>Căn cứ Quyết định số 121/QĐ-UB ngày 31/5/2004 của UBND Quận 12 (khu 2): khu đất có chức năng thuộc đất dân cư dự kiến, lộ giới hẻm phía Bắc 6m, vạt góc giao lộ theo quy hoạch được duyệt</t>
  </si>
  <si>
    <t xml:space="preserve">491,1, phù hợp QH: 462,7 </t>
  </si>
  <si>
    <t xml:space="preserve">MPT 322, Tờ 5, phường Tân Thới Hiệp
</t>
  </si>
  <si>
    <t>0,02  (ODT)</t>
  </si>
  <si>
    <t>247,4, DT phù hợp QH 142,6</t>
  </si>
  <si>
    <t>Địa chỉ 108/3, khu phố 1, phường Tân Thới Nhất</t>
  </si>
  <si>
    <t>Căn cứ Quyết định số 783/QĐ-UBND-ĐT ngày 31/12/2009 về phê duyệt Đồ án điều chỉnh quy hoạch chi tiết xây dựng đô thị tỷ lệ 1/2000 khu dân cư phường Tân Thới Nhất (khu 1), Quận 12: Khu đất có chức năng thuộc đất dân cư hiện hữu, lộ giới đường Trường Chinh 60m.</t>
  </si>
  <si>
    <t>0,003  (ODT)</t>
  </si>
  <si>
    <t>ODT  (0,003)</t>
  </si>
  <si>
    <t>29,2</t>
  </si>
  <si>
    <t>MP Thửa 27,73  tờ :  32  (TL2005), KP 3</t>
  </si>
  <si>
    <t>Căn cứ Đồ án quy hoạch phân khu tỷ lệ 1/2000 khu 3 phía Nam phường An Phú Đông, Quận 12 đã được UBNDTP phê duyệt tại Quyết định số 4939/QĐ-UBND ngày 11/9/2013: Khu đất có chức năng thuộc đất ở xây dựng mới.</t>
  </si>
  <si>
    <t>Tờ 51    MPT 113  (TL 2005), KP2</t>
  </si>
  <si>
    <t>Căn cứ Đồ án quy hoạch phân khu tỷ lệ 1/2000 khu dân cư và công nghiệp Tân Thới Hiệp, P. Hiệp Thành, Quận 12 (điều chỉnh tổng thể quy hoạch chi tiết xây dựng đô thị tỷ lệ 1/2000) đã được UBNDTP phê duyệt tại Quyết định số 2855/QĐ-UBND ngày 31/5/2013 và  Đồ án quy hoạch chi tiết xây dựng đô thị tỷ lệ 1/500 dự án khu nhà ở cán bộ công chức có thu nhập thấp Quận 12 đã được UBND Quận 12 phê duyệt tại Quyết định số 210/QĐ-UBND-ĐT ngày 20/02/2013: Khu đất có chức năng thuộc đất nhóm ở hiện hữu cải tạo chỉnh trang, lộ giới đường phía Đông Bắc 8m.</t>
  </si>
  <si>
    <t>0,005  (ODT)</t>
  </si>
  <si>
    <t>ODT  (0,005)</t>
  </si>
  <si>
    <t>Tờ 38  MPT 101  (TL 2005)</t>
  </si>
  <si>
    <t xml:space="preserve"> Hiệp Thành </t>
  </si>
  <si>
    <t>Căn cứ Đồ án quy hoạch phân khu tỷ lệ 1/2000 khu dân cư và công nghiệp Tân Thới Hiệp, P. Hiệp Thành, Quận 12 (điều chỉnh tổng thể quy hoạch chi tiết xây dựng đô thị tỷ lệ 1/2000) đã được UBNDTP phê duyệt tại Quyết định số 2855/QĐ-UBND ngày 31/5/2013: Khu đất có chức năng một phần thuộc đất ở hiện hữu ổn định cải tạo chỉnh trang, một phần thuộc đất giao thông (lộ giới đường phía Đông Nam 12m, lộ giới hẻm phía Tây Nam 12m, vạt góc giao lộ 5m x 5m, 2,5m x 2,5m)</t>
  </si>
  <si>
    <t>0,008  (ODT)
0,006  (DGT)</t>
  </si>
  <si>
    <t>ODT  (0,008)</t>
  </si>
  <si>
    <t>142,8  ( Diện tích đất phù hợp QH dân cư: 76,1m2</t>
  </si>
  <si>
    <t>Thửa 60, 61, 63 tờ 42 khu phố 3A</t>
  </si>
  <si>
    <t>Căn cứ Quyết định số 4455/QĐ-UBND ngày 19/8/2013 của UBNDTP (khu 3): Khu đất có chức năng thuộc đất nhóm nhà ở hiện hữu cải tạo, chỉnh trang, lộ giới hẻm phía Nam 6m.</t>
  </si>
  <si>
    <t>0,07  (ODT)
0,001  (SON)</t>
  </si>
  <si>
    <t>ODT  (0,07)</t>
  </si>
  <si>
    <t xml:space="preserve">667,4  (phù hợp quy hoạch 671m2) </t>
  </si>
  <si>
    <t>Không số, KP3</t>
  </si>
  <si>
    <t>Căn cứ Quyết định số 4955/QĐ-UBND ngày 11/9/2013 của UBNDTP vè phê duyệt Đồ án quy hoạch phân khu tỷ lệ 1/2000 (khu 1) phía Bắc phường Thạnh Xuân, Quận 12: khu đất có chức năng phần lớn thuộc đất ở hiện hữu cải tạo, lộ giới đường Hà Huy Giáp 30m, lộ giới hẻm phía Tây Nam 6m, lộ giới hẻm phía Tây Bắc theo hiện trạng 6m, vạt góc giao lộ 2m x 2m, 2,5m x 2,5m.</t>
  </si>
  <si>
    <t>0,004  (DSH)
0,015  (DGT)</t>
  </si>
  <si>
    <t>ODT  (0,004)</t>
  </si>
  <si>
    <t>MPT 08, tờ 37
KP1</t>
  </si>
  <si>
    <t>Căn cứ Đồ án quy hoạch phân khu tỷ lệ 1/2000 khu trung tâm phường Thạnh Xuân, Quận 12 đã được UBNDTP phê duyệt tại Quyết định số 5055/QĐ-UBND ngày 16/9/2013: Khu đất có chức năng đất dân cư dự kiến, lộ giới hẻm phía Đông 8m.</t>
  </si>
  <si>
    <t>0,1  (ODT)</t>
  </si>
  <si>
    <t>ODT  (0,1)</t>
  </si>
  <si>
    <t xml:space="preserve">Thửa 101, tờ bản đồ số 5 KP 1 </t>
  </si>
  <si>
    <t>Căn cứ Quyết định số 732/QĐ-UBND-ĐT ngày 31/12/2008 của UBND Quận 12 (khu 2): Khu đất có chức năng một phần thuộc đất ở hiện hữu cải tạo, một phần thuộc đất giao thông (lộ giới đường Hà Huy Giáp 40m, lộ giới đường dự phóng phía Đông Bắc, Tây Nam 12m, vạt góc giao lộ 5m x 5m.</t>
  </si>
  <si>
    <t>0,46  (ODT)
0,10  (DGT)</t>
  </si>
  <si>
    <t>ODT  (0,46)</t>
  </si>
  <si>
    <t>DT: 5.602,2; phù hợp QH 4.643,9</t>
  </si>
  <si>
    <t>Thửa:140,165  tờ:09  (TL2005),Tổ 52 khu phố 3</t>
  </si>
  <si>
    <t xml:space="preserve"> An Phú Đông </t>
  </si>
  <si>
    <t>Căn cứ Đồ án quy hoạch phân khu tỷ lệ 1/2000 khu 2 phía Bắc phường An Phú Đông, Quận 12 đã được UBNDTP phê duyệt tại Quyết định số 5057/QĐ-UBND ngày 16/9/2013 (điều chỉnh tổng thể quy hoạch chi tiết xây dựng đô thị tỷ lệ 1/2000): Khu đất có chức năng như sau
- Khu 1: Một phần thuộc đất ở xây dựng mới, một phần thuộc đất giao thông (lộ giới đường phía Đông Nam 20m, lộ giới hẻm phía Đông Bắc 5m, vạt góc giao lộ 2,5m x 2,5m).</t>
  </si>
  <si>
    <t>0,035  (ODT)
0,065  (SON)</t>
  </si>
  <si>
    <t>ODT  (0,035)</t>
  </si>
  <si>
    <t>1.043,2, phù hợp QH khu 1: 194,1m, khu 2: 167,8</t>
  </si>
  <si>
    <t>Tổ 22, KP2, MP Thửa : 08  tờ : 52  (TL2005)</t>
  </si>
  <si>
    <t>Căn cứ Đồ án quy hoạch phân khu tỷ lệ 1/2000 khu 4 phía Nam phường An Phú Đông, Quận 12 đã được UBNDTP phê duyệt tại Quyết định số 4936/QĐ-UBND ngày 11/9/2013: Khu đất có chức năng một phần thuộc đất nhà vườn mật độ thấp kết hợp phát triển du lịch, một phần thuộc đất giao thông (lộ giới đường phía Tây Bắc 1m)</t>
  </si>
  <si>
    <t>0,10  (ODT)
0,016  (SON)</t>
  </si>
  <si>
    <t>ODT  (0,10)</t>
  </si>
  <si>
    <t>1309,2
Thuộc số thứ tự 21 PL 4, Công văn số 65/UBND-TM ngày 07/01/2011 của UBNDTP.</t>
  </si>
  <si>
    <t>Tổ 22, KP2 Thửa 10 tờ 52  (TL2005)</t>
  </si>
  <si>
    <t>QĐ 65/UBND-TM của UBND thành phố ngày 7/1/2011 về phê duyệt phương án xử lý tổng thể sắp xếp nhà, đất của UBND Q12 theo QĐ số 09/2007/QĐ-TTg của Thủ tướng Chính phủ</t>
  </si>
  <si>
    <t>0,09  (ODT)</t>
  </si>
  <si>
    <t>869,3
Khu đất này thuộc số thứ tự 26 PL 4, Công văn số 65/UBND-TM ngày 07/01/2011 của UBNDTP.
Về vị trí: Khu đất này thuộc thửa đất số 9, 10, tờ bản đồ số 52 (thay vì tờ bản đồ số 51 như báo cáo được duyệt tại Công văn số 65/UBND-TM).</t>
  </si>
  <si>
    <t>Địa chỉ 16/5, khu phố 5</t>
  </si>
  <si>
    <t xml:space="preserve"> Tân Thới Nhất</t>
  </si>
  <si>
    <t>Căn cứ Đồ án quy hoạch phân khu tỷ lệ 1/2000 khu 4 phía Nam phường An Phú Đông, Quận 12 đã được UBNDTP phê duyệt tại Quyết định số 4936/QĐ-UBND ngày 11/9/2013: Khu đất có chức năng phần lớn thuộc đất nhà vườn mật độ thấp kết hợp phát triển du lịch, phần còn lại thuộc lộ giứi hẻm phía Đông Nam 6m.</t>
  </si>
  <si>
    <t>0,08 (ODT)</t>
  </si>
  <si>
    <t>ODT  (0,08)</t>
  </si>
  <si>
    <t>401,8, DT phù họp QH: 401,8
Diện tích theo Công văn số 65/UBND-TM ngày 07/01/2011 của UBNDTP là 427,8m2.</t>
  </si>
  <si>
    <t xml:space="preserve"> Thửa MPT 199, 200, 201, 222, 224 Tờ 46  (Tài liệu 2004), Khu phố 2</t>
  </si>
  <si>
    <t>Căn cứ Quyết định số 121/QĐ-UB ngày 31/5/2004 của UBND Quận 12 (khu 2): khu đất có chức năng thuộc đất dân cư dự kiến.</t>
  </si>
  <si>
    <t>997,6</t>
  </si>
  <si>
    <t>Một phần thửa 545, tờ bản đồ số 16</t>
  </si>
  <si>
    <t>Căn cứ Quyết định số 3637/QĐ-UBND-ĐT ngày 24/12/2008 của UBND Quận 12 về phê duyệt Đồ án điều chỉnh quy hoạch chi tiết xây dựng đô thị tỷ lệ 1/2000 khu dân cư phường Thới An (khu 2), Quận 12: Khu đất có chức năng thuộc đất dân cư hiện hữu.</t>
  </si>
  <si>
    <t>0,057 (ODT)</t>
  </si>
  <si>
    <t>ODT  (0,057)</t>
  </si>
  <si>
    <t>566,7</t>
  </si>
  <si>
    <t xml:space="preserve">Tổ 3, KP1, MP Thửa:93,94,104  tờ: 40  (TL2005), phường An Phú Đông </t>
  </si>
  <si>
    <t xml:space="preserve">An Phú Đông  </t>
  </si>
  <si>
    <t>Căn cứ Đồ án quy hoạch phân khu tỷ lệ 1/2000 khu 3 phía Nam phường An Phú Đông, Quận 12 đã được UBNDTP phê duyệt tại Quyết định số 4939/QĐ-UBND ngày 11/9/2013: Khu đất có chức năng một thuộc đất ở hiện hữu, một phần thuộc đất giao thông (lộ giới đường dự phóng phía Tây Bắc 16m, lộ giới hẻm phía Đông Bắc 10m, vạt góc giao lộ 2,5m x 2,5m.</t>
  </si>
  <si>
    <t>0,11 (ODT)</t>
  </si>
  <si>
    <t>ODT  (0,11)</t>
  </si>
  <si>
    <t>1.100,10, phù hợp QH: 1.051,1</t>
  </si>
  <si>
    <t>Thửa : 86 tờ :08 (TL2005), khu phố 3, phường An Phú Đông</t>
  </si>
  <si>
    <t>Căn cứ Đồ án quy hoạch phân khu tỷ lệ 1/2000 khu 2 phía Bắc phường An Phú Đông, Quận 12 (điều chỉnh tổng thể quy hoạch chi tiết xây dựng đô thị tỷ lệ 1/2000) đã được UBNDTP phê duyệt tại Quyết định số 5057/QĐ-UBND ngày 16/9/2013: Khu đất có chức năng một thuộc đất ở hiện hữu, một phần thuộc đất hỗn hợp, một phần thuộc đất giao thông (lộ giới đường dự phóng phía Đông Bắc 20m), một phần thuộc đất giao thông cách ly, hành lang an toàn điện cao thế là 6m tính từ dây ngoài cùng ra mỗi bên.</t>
  </si>
  <si>
    <t>0,28 (ODT)</t>
  </si>
  <si>
    <t>ODT  (0,28)</t>
  </si>
  <si>
    <t>2.848,8, phù hợp QH DC: 151,7, phù hợp QH CN: 1.517,4</t>
  </si>
  <si>
    <t>Tờ 7 thửa 448, MPT 449, phường Trung Mỹ Tây</t>
  </si>
  <si>
    <t>Căn cứ Quyết định số 622/QĐ-UBND-ĐT ngày 23/12/2008 của UBND Quận 12 (khu 2): Khu đất có chức năng thuộc đất dân cư hiện hữu, lộ giới hẻm phía Đông Nam 5m.</t>
  </si>
  <si>
    <t>0,006 (ODT)</t>
  </si>
  <si>
    <t>ODT  (0,006)</t>
  </si>
  <si>
    <t>Thửa  44, tờ 27,phường Hiệp Thành</t>
  </si>
  <si>
    <t xml:space="preserve"> Hiệp Thành</t>
  </si>
  <si>
    <t>Căn cứ Đồ án quy hoạch phân khu tỷ lệ 1/2000 khu dân cư và công nghiệp Tân Thới Hiệp, P. Hiệp Thành, Quận 12 (điều chỉnh tổng thể quy hoạch chi tiết xây dựng đô thị tỷ lệ 1/2000) đã được UBNDTP phê duyệt tại Quyết định số 2855/QĐ-UBND ngày 31/5/2013: Khu đất có chức năng một phần thuộc đất ở hiện hữu ổn định cải tạo chỉnh trang, một phần thuộc đất giao thông (lộ giới hẻm phía Bắc 5m, vạt góc giao lộ 2m x 2m).</t>
  </si>
  <si>
    <t>0,05 (ODT)</t>
  </si>
  <si>
    <t>d. Khu vực chuyển mục đích sử dụng đất hộ gia đình, cá nhân</t>
  </si>
  <si>
    <t xml:space="preserve">Chuyển mục đích sử dụng đất sang đất sản xuất kinh doanh </t>
  </si>
  <si>
    <t>Hộ gia đình, cá nhân</t>
  </si>
  <si>
    <t>Quận 12</t>
  </si>
  <si>
    <t>1.1</t>
  </si>
  <si>
    <t>1.2</t>
  </si>
  <si>
    <t>1.3</t>
  </si>
  <si>
    <t>1.4</t>
  </si>
  <si>
    <t>1.5</t>
  </si>
  <si>
    <t>1.6</t>
  </si>
  <si>
    <t>1.7</t>
  </si>
  <si>
    <t>1.8</t>
  </si>
  <si>
    <t>Tân Hưng Thuận</t>
  </si>
  <si>
    <t>1.9</t>
  </si>
  <si>
    <t>1.10</t>
  </si>
  <si>
    <t>1.11</t>
  </si>
  <si>
    <t xml:space="preserve">Chuyển mục đích sử dụng đất sang đất ở </t>
  </si>
  <si>
    <t>2.1</t>
  </si>
  <si>
    <t>2.2</t>
  </si>
  <si>
    <t>2.3</t>
  </si>
  <si>
    <t>2.4</t>
  </si>
  <si>
    <t>2.5</t>
  </si>
  <si>
    <t>2.6</t>
  </si>
  <si>
    <t>2.7</t>
  </si>
  <si>
    <t>2.8</t>
  </si>
  <si>
    <t>2.9</t>
  </si>
  <si>
    <t>2 (HNK)</t>
  </si>
  <si>
    <t>2.10</t>
  </si>
  <si>
    <t>2.11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</si>
</sst>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quot;\&quot;#,##0.00;[Red]&quot;\&quot;&quot;\&quot;&quot;\&quot;&quot;\&quot;&quot;\&quot;&quot;\&quot;\-#,##0.00"/>
    <numFmt numFmtId="166" formatCode="&quot;\&quot;#,##0;[Red]&quot;\&quot;&quot;\&quot;\-#,##0"/>
    <numFmt numFmtId="167" formatCode="\$#,##0\ ;\(\$#,##0\)"/>
    <numFmt numFmtId="168" formatCode="&quot;\&quot;#,##0.00;[Red]&quot;\&quot;\-#,##0.00"/>
    <numFmt numFmtId="169" formatCode="&quot;\&quot;#,##0;[Red]&quot;\&quot;\-#,##0"/>
  </numFmts>
  <fonts count="54">
    <font>
      <sz val="11"/>
      <color theme="1"/>
      <name val="Calibri"/>
      <family val="2"/>
    </font>
    <font>
      <sz val="11"/>
      <color indexed="8"/>
      <name val="Calibri"/>
      <family val="2"/>
    </font>
    <font>
      <b/>
      <sz val="13"/>
      <name val="Times New Roman"/>
      <family val="1"/>
    </font>
    <font>
      <sz val="11"/>
      <name val="Times New Roman"/>
      <family val="1"/>
    </font>
    <font>
      <sz val="10"/>
      <name val="Arial"/>
      <family val="2"/>
    </font>
    <font>
      <b/>
      <sz val="13"/>
      <name val="Cambria"/>
      <family val="1"/>
    </font>
    <font>
      <i/>
      <sz val="10"/>
      <name val="Times New Roman"/>
      <family val="1"/>
    </font>
    <font>
      <b/>
      <sz val="10"/>
      <name val="Times New Roman"/>
      <family val="1"/>
    </font>
    <font>
      <sz val="15"/>
      <name val="Times New Roman"/>
      <family val="1"/>
    </font>
    <font>
      <sz val="10"/>
      <name val="Times New Roman"/>
      <family val="1"/>
    </font>
    <font>
      <sz val="11"/>
      <color indexed="8"/>
      <name val="Arial"/>
      <family val="2"/>
    </font>
    <font>
      <b/>
      <sz val="11"/>
      <name val="Times New Roman"/>
      <family val="1"/>
    </font>
    <font>
      <sz val="14"/>
      <name val="??"/>
      <family val="3"/>
    </font>
    <font>
      <sz val="10"/>
      <name val="???"/>
      <family val="3"/>
    </font>
    <font>
      <b/>
      <sz val="12"/>
      <name val="Arial"/>
      <family val="2"/>
    </font>
    <font>
      <sz val="11"/>
      <name val="UVnTime"/>
      <family val="0"/>
    </font>
    <font>
      <sz val="12"/>
      <name val="VNI-Times"/>
      <family val="0"/>
    </font>
    <font>
      <sz val="14"/>
      <name val="뼻뮝"/>
      <family val="3"/>
    </font>
    <font>
      <sz val="12"/>
      <name val="뼻뮝"/>
      <family val="1"/>
    </font>
    <font>
      <sz val="12"/>
      <name val="바탕체"/>
      <family val="1"/>
    </font>
    <font>
      <sz val="10"/>
      <name val="굴림체"/>
      <family val="3"/>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style="medium"/>
      <bottom style="medium"/>
    </border>
    <border>
      <left/>
      <right/>
      <top style="thin"/>
      <bottom style="thin"/>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hair"/>
    </border>
    <border>
      <left style="thin"/>
      <right style="thin"/>
      <top style="thin"/>
      <bottom style="hair"/>
    </border>
    <border>
      <left style="thin"/>
      <right style="thin"/>
      <top style="hair"/>
      <bottom style="hair"/>
    </border>
    <border>
      <left style="thin"/>
      <right style="thin"/>
      <top style="hair"/>
      <bottom style="thin"/>
    </border>
    <border>
      <left style="thin"/>
      <right/>
      <top style="thin"/>
      <bottom style="thin"/>
    </border>
    <border>
      <left/>
      <right style="thin"/>
      <top style="thin"/>
      <bottom style="thin"/>
    </border>
    <border>
      <left/>
      <right/>
      <top/>
      <bottom style="thin"/>
    </border>
    <border>
      <left style="thin"/>
      <right style="thin"/>
      <top style="thin"/>
      <bottom/>
    </border>
    <border>
      <left style="thin"/>
      <right style="thin"/>
      <top/>
      <bottom style="thin"/>
    </border>
  </borders>
  <cellStyleXfs count="10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165" fontId="4" fillId="0" borderId="0" applyFont="0" applyFill="0" applyBorder="0" applyAlignment="0" applyProtection="0"/>
    <xf numFmtId="0" fontId="12" fillId="0" borderId="0" applyFont="0" applyFill="0" applyBorder="0" applyAlignment="0" applyProtection="0"/>
    <xf numFmtId="166" fontId="4" fillId="0" borderId="0" applyFont="0" applyFill="0" applyBorder="0" applyAlignment="0" applyProtection="0"/>
    <xf numFmtId="40" fontId="12" fillId="0" borderId="0" applyFont="0" applyFill="0" applyBorder="0" applyAlignment="0" applyProtection="0"/>
    <xf numFmtId="38" fontId="12" fillId="0" borderId="0" applyFont="0" applyFill="0" applyBorder="0" applyAlignment="0" applyProtection="0"/>
    <xf numFmtId="10" fontId="4" fillId="0" borderId="0" applyFont="0" applyFill="0" applyBorder="0" applyAlignment="0" applyProtection="0"/>
    <xf numFmtId="0" fontId="1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67" fontId="4" fillId="0" borderId="0" applyFont="0" applyFill="0" applyBorder="0" applyAlignment="0" applyProtection="0"/>
    <xf numFmtId="0" fontId="4" fillId="0" borderId="0" applyFont="0" applyFill="0" applyBorder="0" applyAlignment="0" applyProtection="0"/>
    <xf numFmtId="0" fontId="41" fillId="0" borderId="0" applyNumberFormat="0" applyFill="0" applyBorder="0" applyAlignment="0" applyProtection="0"/>
    <xf numFmtId="2" fontId="4" fillId="0" borderId="0" applyFont="0" applyFill="0" applyBorder="0" applyAlignment="0" applyProtection="0"/>
    <xf numFmtId="0" fontId="42" fillId="29" borderId="0" applyNumberFormat="0" applyBorder="0" applyAlignment="0" applyProtection="0"/>
    <xf numFmtId="0" fontId="14" fillId="0" borderId="3" applyNumberFormat="0" applyAlignment="0" applyProtection="0"/>
    <xf numFmtId="0" fontId="14" fillId="0" borderId="4">
      <alignment horizontal="left" vertical="center"/>
      <protection/>
    </xf>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30" borderId="1" applyNumberFormat="0" applyAlignment="0" applyProtection="0"/>
    <xf numFmtId="0" fontId="47" fillId="0" borderId="8" applyNumberFormat="0" applyFill="0" applyAlignment="0" applyProtection="0"/>
    <xf numFmtId="0" fontId="48" fillId="31" borderId="0" applyNumberFormat="0" applyBorder="0" applyAlignment="0" applyProtection="0"/>
    <xf numFmtId="0" fontId="0" fillId="0" borderId="0">
      <alignment/>
      <protection/>
    </xf>
    <xf numFmtId="0" fontId="49" fillId="0" borderId="0">
      <alignment/>
      <protection/>
    </xf>
    <xf numFmtId="0" fontId="4" fillId="0" borderId="0">
      <alignment/>
      <protection/>
    </xf>
    <xf numFmtId="0" fontId="15"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16"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9" applyNumberFormat="0" applyFont="0" applyAlignment="0" applyProtection="0"/>
    <xf numFmtId="0" fontId="50" fillId="27" borderId="10"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11" applyNumberFormat="0" applyFill="0" applyAlignment="0" applyProtection="0"/>
    <xf numFmtId="0" fontId="53" fillId="0" borderId="0" applyNumberFormat="0" applyFill="0" applyBorder="0" applyAlignment="0" applyProtection="0"/>
    <xf numFmtId="40" fontId="17" fillId="0" borderId="0" applyFont="0" applyFill="0" applyBorder="0" applyAlignment="0" applyProtection="0"/>
    <xf numFmtId="38" fontId="17" fillId="0" borderId="0" applyFont="0" applyFill="0" applyBorder="0" applyAlignment="0" applyProtection="0"/>
    <xf numFmtId="0" fontId="17" fillId="0" borderId="0" applyFont="0" applyFill="0" applyBorder="0" applyAlignment="0" applyProtection="0"/>
    <xf numFmtId="0" fontId="17" fillId="0" borderId="0" applyFont="0" applyFill="0" applyBorder="0" applyAlignment="0" applyProtection="0"/>
    <xf numFmtId="10" fontId="4" fillId="0" borderId="0" applyFont="0" applyFill="0" applyBorder="0" applyAlignment="0" applyProtection="0"/>
    <xf numFmtId="0" fontId="18" fillId="0" borderId="0">
      <alignment/>
      <protection/>
    </xf>
    <xf numFmtId="166" fontId="4" fillId="0" borderId="0" applyFont="0" applyFill="0" applyBorder="0" applyAlignment="0" applyProtection="0"/>
    <xf numFmtId="165" fontId="4" fillId="0" borderId="0" applyFont="0" applyFill="0" applyBorder="0" applyAlignment="0" applyProtection="0"/>
    <xf numFmtId="168" fontId="19" fillId="0" borderId="0" applyFont="0" applyFill="0" applyBorder="0" applyAlignment="0" applyProtection="0"/>
    <xf numFmtId="169" fontId="19" fillId="0" borderId="0" applyFont="0" applyFill="0" applyBorder="0" applyAlignment="0" applyProtection="0"/>
    <xf numFmtId="0" fontId="20" fillId="0" borderId="0">
      <alignment/>
      <protection/>
    </xf>
  </cellStyleXfs>
  <cellXfs count="53">
    <xf numFmtId="0" fontId="0" fillId="0" borderId="0" xfId="0" applyFont="1" applyAlignment="1">
      <alignment/>
    </xf>
    <xf numFmtId="0" fontId="3" fillId="0" borderId="0" xfId="83" applyFont="1" applyFill="1" applyAlignment="1">
      <alignment wrapText="1"/>
      <protection/>
    </xf>
    <xf numFmtId="0" fontId="8" fillId="0" borderId="0" xfId="83" applyFont="1" applyFill="1" applyAlignment="1">
      <alignment wrapText="1"/>
      <protection/>
    </xf>
    <xf numFmtId="0" fontId="7" fillId="0" borderId="12" xfId="81" applyFont="1" applyFill="1" applyBorder="1" applyAlignment="1">
      <alignment horizontal="center" vertical="center" wrapText="1"/>
      <protection/>
    </xf>
    <xf numFmtId="1" fontId="7" fillId="0" borderId="12" xfId="81" applyNumberFormat="1" applyFont="1" applyFill="1" applyBorder="1" applyAlignment="1">
      <alignment horizontal="center" vertical="center" wrapText="1"/>
      <protection/>
    </xf>
    <xf numFmtId="0" fontId="9" fillId="0" borderId="12" xfId="83" applyFont="1" applyFill="1" applyBorder="1" applyAlignment="1">
      <alignment horizontal="left" vertical="center" wrapText="1"/>
      <protection/>
    </xf>
    <xf numFmtId="0" fontId="9" fillId="0" borderId="12" xfId="83" applyNumberFormat="1" applyFont="1" applyFill="1" applyBorder="1" applyAlignment="1">
      <alignment horizontal="center" vertical="center" wrapText="1"/>
      <protection/>
    </xf>
    <xf numFmtId="0" fontId="9" fillId="0" borderId="12" xfId="83" applyFont="1" applyFill="1" applyBorder="1" applyAlignment="1">
      <alignment horizontal="center" vertical="center" wrapText="1"/>
      <protection/>
    </xf>
    <xf numFmtId="0" fontId="9" fillId="0" borderId="12" xfId="83" applyFont="1" applyFill="1" applyBorder="1" applyAlignment="1">
      <alignment vertical="center" wrapText="1"/>
      <protection/>
    </xf>
    <xf numFmtId="2" fontId="9" fillId="0" borderId="12" xfId="83" applyNumberFormat="1" applyFont="1" applyFill="1" applyBorder="1" applyAlignment="1">
      <alignment horizontal="center" vertical="center" wrapText="1"/>
      <protection/>
    </xf>
    <xf numFmtId="0" fontId="9" fillId="0" borderId="12" xfId="83" applyFont="1" applyFill="1" applyBorder="1" applyAlignment="1">
      <alignment horizontal="center" vertical="center"/>
      <protection/>
    </xf>
    <xf numFmtId="0" fontId="7" fillId="0" borderId="12" xfId="83" applyFont="1" applyFill="1" applyBorder="1" applyAlignment="1">
      <alignment vertical="center"/>
      <protection/>
    </xf>
    <xf numFmtId="0" fontId="7" fillId="0" borderId="12" xfId="83" applyFont="1" applyFill="1" applyBorder="1" applyAlignment="1">
      <alignment vertical="center" wrapText="1"/>
      <protection/>
    </xf>
    <xf numFmtId="2" fontId="7" fillId="0" borderId="12" xfId="83" applyNumberFormat="1" applyFont="1" applyFill="1" applyBorder="1" applyAlignment="1">
      <alignment horizontal="center" vertical="center" wrapText="1"/>
      <protection/>
    </xf>
    <xf numFmtId="0" fontId="7" fillId="0" borderId="12" xfId="83" applyFont="1" applyFill="1" applyBorder="1" applyAlignment="1">
      <alignment horizontal="center" vertical="center" wrapText="1"/>
      <protection/>
    </xf>
    <xf numFmtId="0" fontId="7" fillId="0" borderId="12" xfId="83" applyNumberFormat="1" applyFont="1" applyFill="1" applyBorder="1" applyAlignment="1">
      <alignment horizontal="center" vertical="center" wrapText="1"/>
      <protection/>
    </xf>
    <xf numFmtId="0" fontId="7" fillId="0" borderId="12" xfId="83" applyFont="1" applyFill="1" applyBorder="1" applyAlignment="1">
      <alignment horizontal="left" vertical="center" wrapText="1"/>
      <protection/>
    </xf>
    <xf numFmtId="0" fontId="9" fillId="0" borderId="13" xfId="83" applyFont="1" applyFill="1" applyBorder="1" applyAlignment="1">
      <alignment vertical="center"/>
      <protection/>
    </xf>
    <xf numFmtId="0" fontId="9" fillId="0" borderId="13" xfId="83" applyFont="1" applyFill="1" applyBorder="1" applyAlignment="1">
      <alignment vertical="center" wrapText="1"/>
      <protection/>
    </xf>
    <xf numFmtId="2" fontId="9" fillId="0" borderId="14" xfId="83" applyNumberFormat="1" applyFont="1" applyFill="1" applyBorder="1" applyAlignment="1">
      <alignment horizontal="center" vertical="center" wrapText="1"/>
      <protection/>
    </xf>
    <xf numFmtId="0" fontId="9" fillId="0" borderId="14" xfId="83" applyFont="1" applyFill="1" applyBorder="1" applyAlignment="1">
      <alignment horizontal="center" vertical="center" wrapText="1"/>
      <protection/>
    </xf>
    <xf numFmtId="0" fontId="9" fillId="0" borderId="14" xfId="83" applyFont="1" applyFill="1" applyBorder="1" applyAlignment="1">
      <alignment vertical="center" wrapText="1"/>
      <protection/>
    </xf>
    <xf numFmtId="0" fontId="9" fillId="0" borderId="14" xfId="83" applyNumberFormat="1" applyFont="1" applyFill="1" applyBorder="1" applyAlignment="1">
      <alignment horizontal="center" vertical="center" wrapText="1"/>
      <protection/>
    </xf>
    <xf numFmtId="0" fontId="9" fillId="0" borderId="15" xfId="83" applyFont="1" applyFill="1" applyBorder="1" applyAlignment="1">
      <alignment vertical="center"/>
      <protection/>
    </xf>
    <xf numFmtId="0" fontId="9" fillId="0" borderId="15" xfId="83" applyFont="1" applyFill="1" applyBorder="1" applyAlignment="1">
      <alignment vertical="center" wrapText="1"/>
      <protection/>
    </xf>
    <xf numFmtId="2" fontId="9" fillId="0" borderId="15" xfId="83" applyNumberFormat="1" applyFont="1" applyFill="1" applyBorder="1" applyAlignment="1">
      <alignment horizontal="center" vertical="center" wrapText="1"/>
      <protection/>
    </xf>
    <xf numFmtId="0" fontId="9" fillId="0" borderId="15" xfId="83" applyFont="1" applyFill="1" applyBorder="1" applyAlignment="1">
      <alignment horizontal="center" vertical="center" wrapText="1"/>
      <protection/>
    </xf>
    <xf numFmtId="0" fontId="9" fillId="0" borderId="15" xfId="83" applyNumberFormat="1" applyFont="1" applyFill="1" applyBorder="1" applyAlignment="1">
      <alignment horizontal="center" vertical="center" wrapText="1"/>
      <protection/>
    </xf>
    <xf numFmtId="0" fontId="11" fillId="0" borderId="0" xfId="83" applyFont="1" applyFill="1" applyAlignment="1">
      <alignment wrapText="1"/>
      <protection/>
    </xf>
    <xf numFmtId="0" fontId="9" fillId="0" borderId="16" xfId="83" applyFont="1" applyFill="1" applyBorder="1" applyAlignment="1">
      <alignment vertical="center"/>
      <protection/>
    </xf>
    <xf numFmtId="0" fontId="9" fillId="0" borderId="16" xfId="83" applyFont="1" applyFill="1" applyBorder="1" applyAlignment="1">
      <alignment vertical="center" wrapText="1"/>
      <protection/>
    </xf>
    <xf numFmtId="2" fontId="9" fillId="0" borderId="16" xfId="83" applyNumberFormat="1" applyFont="1" applyFill="1" applyBorder="1" applyAlignment="1">
      <alignment horizontal="center" vertical="center" wrapText="1"/>
      <protection/>
    </xf>
    <xf numFmtId="0" fontId="9" fillId="0" borderId="16" xfId="83" applyFont="1" applyFill="1" applyBorder="1" applyAlignment="1">
      <alignment horizontal="center" vertical="center" wrapText="1"/>
      <protection/>
    </xf>
    <xf numFmtId="0" fontId="9" fillId="0" borderId="16" xfId="83" applyNumberFormat="1" applyFont="1" applyFill="1" applyBorder="1" applyAlignment="1">
      <alignment horizontal="center" vertical="center" wrapText="1"/>
      <protection/>
    </xf>
    <xf numFmtId="1" fontId="3" fillId="0" borderId="0" xfId="83" applyNumberFormat="1" applyFont="1" applyFill="1" applyAlignment="1">
      <alignment horizontal="center" wrapText="1"/>
      <protection/>
    </xf>
    <xf numFmtId="0" fontId="3" fillId="0" borderId="0" xfId="83" applyFont="1" applyFill="1" applyAlignment="1">
      <alignment horizontal="center" wrapText="1"/>
      <protection/>
    </xf>
    <xf numFmtId="0" fontId="3" fillId="0" borderId="0" xfId="83" applyFont="1" applyFill="1" applyAlignment="1">
      <alignment horizontal="left" wrapText="1"/>
      <protection/>
    </xf>
    <xf numFmtId="0" fontId="9" fillId="0" borderId="17" xfId="83" applyFont="1" applyFill="1" applyBorder="1" applyAlignment="1">
      <alignment vertical="center"/>
      <protection/>
    </xf>
    <xf numFmtId="0" fontId="9" fillId="0" borderId="18" xfId="83" applyFont="1" applyFill="1" applyBorder="1" applyAlignment="1">
      <alignment vertical="center"/>
      <protection/>
    </xf>
    <xf numFmtId="1" fontId="2" fillId="0" borderId="0" xfId="83" applyNumberFormat="1" applyFont="1" applyFill="1" applyAlignment="1">
      <alignment horizontal="center" wrapText="1"/>
      <protection/>
    </xf>
    <xf numFmtId="0" fontId="5" fillId="0" borderId="0" xfId="81" applyFont="1" applyFill="1" applyAlignment="1">
      <alignment horizontal="center" vertical="center" wrapText="1"/>
      <protection/>
    </xf>
    <xf numFmtId="0" fontId="6" fillId="0" borderId="19" xfId="81" applyFont="1" applyFill="1" applyBorder="1" applyAlignment="1">
      <alignment horizontal="center" vertical="center" wrapText="1"/>
      <protection/>
    </xf>
    <xf numFmtId="1" fontId="7" fillId="0" borderId="12" xfId="81" applyNumberFormat="1" applyFont="1" applyFill="1" applyBorder="1" applyAlignment="1">
      <alignment horizontal="center" vertical="center" wrapText="1"/>
      <protection/>
    </xf>
    <xf numFmtId="0" fontId="7" fillId="0" borderId="12" xfId="81" applyFont="1" applyFill="1" applyBorder="1" applyAlignment="1">
      <alignment horizontal="center" vertical="center" wrapText="1"/>
      <protection/>
    </xf>
    <xf numFmtId="164" fontId="7" fillId="0" borderId="12" xfId="81" applyNumberFormat="1" applyFont="1" applyFill="1" applyBorder="1" applyAlignment="1">
      <alignment horizontal="center" vertical="center" wrapText="1"/>
      <protection/>
    </xf>
    <xf numFmtId="0" fontId="7" fillId="0" borderId="20" xfId="81" applyFont="1" applyFill="1" applyBorder="1" applyAlignment="1">
      <alignment horizontal="center" vertical="center" wrapText="1"/>
      <protection/>
    </xf>
    <xf numFmtId="0" fontId="7" fillId="0" borderId="21" xfId="81" applyFont="1" applyFill="1" applyBorder="1" applyAlignment="1">
      <alignment horizontal="center" vertical="center" wrapText="1"/>
      <protection/>
    </xf>
    <xf numFmtId="2" fontId="7" fillId="0" borderId="12" xfId="81" applyNumberFormat="1" applyFont="1" applyFill="1" applyBorder="1" applyAlignment="1">
      <alignment horizontal="center" vertical="center" wrapText="1"/>
      <protection/>
    </xf>
    <xf numFmtId="1" fontId="7" fillId="0" borderId="17" xfId="81" applyNumberFormat="1" applyFont="1" applyFill="1" applyBorder="1" applyAlignment="1">
      <alignment horizontal="left" vertical="center" wrapText="1"/>
      <protection/>
    </xf>
    <xf numFmtId="1" fontId="7" fillId="0" borderId="4" xfId="81" applyNumberFormat="1" applyFont="1" applyFill="1" applyBorder="1" applyAlignment="1">
      <alignment horizontal="left" vertical="center" wrapText="1"/>
      <protection/>
    </xf>
    <xf numFmtId="1" fontId="7" fillId="0" borderId="18" xfId="81" applyNumberFormat="1" applyFont="1" applyFill="1" applyBorder="1" applyAlignment="1">
      <alignment horizontal="left" vertical="center" wrapText="1"/>
      <protection/>
    </xf>
    <xf numFmtId="0" fontId="9" fillId="0" borderId="17" xfId="83" applyFont="1" applyFill="1" applyBorder="1" applyAlignment="1">
      <alignment horizontal="center" vertical="center"/>
      <protection/>
    </xf>
    <xf numFmtId="0" fontId="9" fillId="0" borderId="18" xfId="83" applyFont="1" applyFill="1" applyBorder="1" applyAlignment="1">
      <alignment horizontal="center" vertical="center"/>
      <protection/>
    </xf>
  </cellXfs>
  <cellStyles count="94">
    <cellStyle name="Normal" xfId="0"/>
    <cellStyle name="??" xfId="15"/>
    <cellStyle name="?? [0.00]_PRODUCT DETAIL Q1" xfId="16"/>
    <cellStyle name="?? [0]" xfId="17"/>
    <cellStyle name="???? [0.00]_PRODUCT DETAIL Q1" xfId="18"/>
    <cellStyle name="????_PRODUCT DETAIL Q1" xfId="19"/>
    <cellStyle name="???_HOBONG" xfId="20"/>
    <cellStyle name="??_(????)??????" xfId="21"/>
    <cellStyle name="20% - Accent1" xfId="22"/>
    <cellStyle name="20% - Accent2" xfId="23"/>
    <cellStyle name="20% - Accent3" xfId="24"/>
    <cellStyle name="20% - Accent4" xfId="25"/>
    <cellStyle name="20% - Accent5" xfId="26"/>
    <cellStyle name="20% - Accent6" xfId="27"/>
    <cellStyle name="40% - Accent1" xfId="28"/>
    <cellStyle name="40% - Accent2" xfId="29"/>
    <cellStyle name="40% - Accent3" xfId="30"/>
    <cellStyle name="40% - Accent4" xfId="31"/>
    <cellStyle name="40% - Accent5" xfId="32"/>
    <cellStyle name="40% - Accent6" xfId="33"/>
    <cellStyle name="60% - Accent1" xfId="34"/>
    <cellStyle name="60% - Accent2" xfId="35"/>
    <cellStyle name="60% - Accent3" xfId="36"/>
    <cellStyle name="60% - Accent4" xfId="37"/>
    <cellStyle name="60% - Accent5" xfId="38"/>
    <cellStyle name="60% - Accent6" xfId="39"/>
    <cellStyle name="Accent1" xfId="40"/>
    <cellStyle name="Accent2" xfId="41"/>
    <cellStyle name="Accent3" xfId="42"/>
    <cellStyle name="Accent4" xfId="43"/>
    <cellStyle name="Accent5" xfId="44"/>
    <cellStyle name="Accent6" xfId="45"/>
    <cellStyle name="Bad" xfId="46"/>
    <cellStyle name="Calculation" xfId="47"/>
    <cellStyle name="Check Cell" xfId="48"/>
    <cellStyle name="Comma" xfId="49"/>
    <cellStyle name="Comma [0]" xfId="50"/>
    <cellStyle name="Comma 2" xfId="51"/>
    <cellStyle name="Comma 2 2" xfId="52"/>
    <cellStyle name="Comma 3" xfId="53"/>
    <cellStyle name="Comma 4" xfId="54"/>
    <cellStyle name="Comma0" xfId="55"/>
    <cellStyle name="Currency" xfId="56"/>
    <cellStyle name="Currency [0]" xfId="57"/>
    <cellStyle name="Currency0" xfId="58"/>
    <cellStyle name="Date" xfId="59"/>
    <cellStyle name="Explanatory Text" xfId="60"/>
    <cellStyle name="Fixed" xfId="61"/>
    <cellStyle name="Good" xfId="62"/>
    <cellStyle name="Header1" xfId="63"/>
    <cellStyle name="Header2" xfId="64"/>
    <cellStyle name="Heading 1" xfId="65"/>
    <cellStyle name="Heading 2" xfId="66"/>
    <cellStyle name="Heading 3" xfId="67"/>
    <cellStyle name="Heading 4" xfId="68"/>
    <cellStyle name="Input" xfId="69"/>
    <cellStyle name="Linked Cell" xfId="70"/>
    <cellStyle name="Neutral" xfId="71"/>
    <cellStyle name="Normal 10" xfId="72"/>
    <cellStyle name="Normal 2" xfId="73"/>
    <cellStyle name="Normal 2 12" xfId="74"/>
    <cellStyle name="Normal 2 2" xfId="75"/>
    <cellStyle name="Normal 2 40" xfId="76"/>
    <cellStyle name="Normal 2 41" xfId="77"/>
    <cellStyle name="Normal 2 8" xfId="78"/>
    <cellStyle name="Normal 2_DM toan bo 2016- tu van" xfId="79"/>
    <cellStyle name="Normal 3" xfId="80"/>
    <cellStyle name="Normal 4" xfId="81"/>
    <cellStyle name="Normal 41" xfId="82"/>
    <cellStyle name="Normal 5" xfId="83"/>
    <cellStyle name="Normal 5 2" xfId="84"/>
    <cellStyle name="Normal 5 2 2" xfId="85"/>
    <cellStyle name="Normal 5 2 2 2" xfId="86"/>
    <cellStyle name="Normal 5 3" xfId="87"/>
    <cellStyle name="Normal 5 3 2" xfId="88"/>
    <cellStyle name="Normal 5 4" xfId="89"/>
    <cellStyle name="Normal 6" xfId="90"/>
    <cellStyle name="Note" xfId="91"/>
    <cellStyle name="Output" xfId="92"/>
    <cellStyle name="Percent" xfId="93"/>
    <cellStyle name="Title" xfId="94"/>
    <cellStyle name="Total" xfId="95"/>
    <cellStyle name="Warning Text" xfId="96"/>
    <cellStyle name="똿뗦먛귟 [0.00]_PRODUCT DETAIL Q1" xfId="97"/>
    <cellStyle name="똿뗦먛귟_PRODUCT DETAIL Q1" xfId="98"/>
    <cellStyle name="믅됞 [0.00]_PRODUCT DETAIL Q1" xfId="99"/>
    <cellStyle name="믅됞_PRODUCT DETAIL Q1" xfId="100"/>
    <cellStyle name="백분율_HOBONG" xfId="101"/>
    <cellStyle name="뷭?_BOOKSHIP" xfId="102"/>
    <cellStyle name="콤마 [0]_1202" xfId="103"/>
    <cellStyle name="콤마_1202" xfId="104"/>
    <cellStyle name="통화 [0]_1202" xfId="105"/>
    <cellStyle name="통화_1202" xfId="106"/>
    <cellStyle name="표준_(정보부문)월별인원계획" xfId="10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C176"/>
  <sheetViews>
    <sheetView tabSelected="1" zoomScale="85" zoomScaleNormal="85" zoomScalePageLayoutView="0" workbookViewId="0" topLeftCell="A1">
      <selection activeCell="G4" sqref="G4:G5"/>
    </sheetView>
  </sheetViews>
  <sheetFormatPr defaultColWidth="9.140625" defaultRowHeight="15"/>
  <cols>
    <col min="1" max="1" width="5.28125" style="34" customWidth="1"/>
    <col min="2" max="2" width="17.8515625" style="1" customWidth="1"/>
    <col min="3" max="3" width="13.28125" style="1" customWidth="1"/>
    <col min="4" max="4" width="5.8515625" style="35" customWidth="1"/>
    <col min="5" max="5" width="17.00390625" style="35" customWidth="1"/>
    <col min="6" max="6" width="8.57421875" style="1" customWidth="1"/>
    <col min="7" max="7" width="44.57421875" style="1" customWidth="1"/>
    <col min="8" max="8" width="8.57421875" style="35" customWidth="1"/>
    <col min="9" max="9" width="5.00390625" style="35" customWidth="1"/>
    <col min="10" max="10" width="7.421875" style="35" customWidth="1"/>
    <col min="11" max="11" width="8.8515625" style="36" customWidth="1"/>
    <col min="12" max="12" width="18.00390625" style="1" hidden="1" customWidth="1"/>
    <col min="13" max="13" width="0" style="1" hidden="1" customWidth="1"/>
    <col min="14" max="14" width="10.7109375" style="1" hidden="1" customWidth="1"/>
    <col min="15" max="21" width="0" style="1" hidden="1" customWidth="1"/>
    <col min="22" max="254" width="9.140625" style="1" customWidth="1"/>
    <col min="255" max="255" width="5.28125" style="1" customWidth="1"/>
    <col min="256" max="16384" width="19.8515625" style="1" customWidth="1"/>
  </cols>
  <sheetData>
    <row r="1" spans="1:11" ht="16.5" customHeight="1">
      <c r="A1" s="39" t="s">
        <v>0</v>
      </c>
      <c r="B1" s="39"/>
      <c r="C1" s="39"/>
      <c r="D1" s="39"/>
      <c r="E1" s="39"/>
      <c r="F1" s="39"/>
      <c r="G1" s="39"/>
      <c r="H1" s="39"/>
      <c r="I1" s="39"/>
      <c r="J1" s="39"/>
      <c r="K1" s="39"/>
    </row>
    <row r="2" spans="1:11" ht="16.5" customHeight="1">
      <c r="A2" s="40" t="s">
        <v>1</v>
      </c>
      <c r="B2" s="40"/>
      <c r="C2" s="40"/>
      <c r="D2" s="40"/>
      <c r="E2" s="40"/>
      <c r="F2" s="40"/>
      <c r="G2" s="40"/>
      <c r="H2" s="40"/>
      <c r="I2" s="40"/>
      <c r="J2" s="40"/>
      <c r="K2" s="40"/>
    </row>
    <row r="3" spans="1:11" ht="15">
      <c r="A3" s="41"/>
      <c r="B3" s="41"/>
      <c r="C3" s="41"/>
      <c r="D3" s="41"/>
      <c r="E3" s="41"/>
      <c r="F3" s="41"/>
      <c r="G3" s="41"/>
      <c r="H3" s="41"/>
      <c r="I3" s="41"/>
      <c r="J3" s="41"/>
      <c r="K3" s="41"/>
    </row>
    <row r="4" spans="1:11" s="2" customFormat="1" ht="31.5" customHeight="1">
      <c r="A4" s="42" t="s">
        <v>2</v>
      </c>
      <c r="B4" s="43" t="s">
        <v>3</v>
      </c>
      <c r="C4" s="43" t="s">
        <v>4</v>
      </c>
      <c r="D4" s="44" t="s">
        <v>5</v>
      </c>
      <c r="E4" s="43" t="s">
        <v>6</v>
      </c>
      <c r="F4" s="43"/>
      <c r="G4" s="45" t="s">
        <v>7</v>
      </c>
      <c r="H4" s="47" t="s">
        <v>8</v>
      </c>
      <c r="I4" s="47" t="s">
        <v>9</v>
      </c>
      <c r="J4" s="43" t="s">
        <v>10</v>
      </c>
      <c r="K4" s="45" t="s">
        <v>11</v>
      </c>
    </row>
    <row r="5" spans="1:11" s="2" customFormat="1" ht="42" customHeight="1">
      <c r="A5" s="42"/>
      <c r="B5" s="43"/>
      <c r="C5" s="43"/>
      <c r="D5" s="44"/>
      <c r="E5" s="3" t="s">
        <v>12</v>
      </c>
      <c r="F5" s="3" t="s">
        <v>13</v>
      </c>
      <c r="G5" s="46"/>
      <c r="H5" s="47"/>
      <c r="I5" s="47"/>
      <c r="J5" s="43"/>
      <c r="K5" s="46"/>
    </row>
    <row r="6" spans="1:11" s="2" customFormat="1" ht="16.5" customHeight="1">
      <c r="A6" s="4">
        <v>1</v>
      </c>
      <c r="B6" s="4">
        <v>2</v>
      </c>
      <c r="C6" s="4">
        <v>3</v>
      </c>
      <c r="D6" s="4">
        <v>4</v>
      </c>
      <c r="E6" s="4">
        <v>5</v>
      </c>
      <c r="F6" s="4">
        <v>6</v>
      </c>
      <c r="G6" s="4">
        <v>7</v>
      </c>
      <c r="H6" s="4">
        <v>8</v>
      </c>
      <c r="I6" s="4">
        <v>9</v>
      </c>
      <c r="J6" s="4">
        <v>10</v>
      </c>
      <c r="K6" s="4">
        <v>11</v>
      </c>
    </row>
    <row r="7" spans="1:11" s="2" customFormat="1" ht="19.5" customHeight="1">
      <c r="A7" s="48" t="s">
        <v>14</v>
      </c>
      <c r="B7" s="49"/>
      <c r="C7" s="49"/>
      <c r="D7" s="49"/>
      <c r="E7" s="49"/>
      <c r="F7" s="49"/>
      <c r="G7" s="49"/>
      <c r="H7" s="49"/>
      <c r="I7" s="49"/>
      <c r="J7" s="49"/>
      <c r="K7" s="50"/>
    </row>
    <row r="8" spans="1:11" s="2" customFormat="1" ht="19.5" customHeight="1">
      <c r="A8" s="48" t="s">
        <v>15</v>
      </c>
      <c r="B8" s="49"/>
      <c r="C8" s="49"/>
      <c r="D8" s="49"/>
      <c r="E8" s="49"/>
      <c r="F8" s="49"/>
      <c r="G8" s="49"/>
      <c r="H8" s="49"/>
      <c r="I8" s="49"/>
      <c r="J8" s="49"/>
      <c r="K8" s="50"/>
    </row>
    <row r="9" spans="1:11" s="2" customFormat="1" ht="19.5" customHeight="1">
      <c r="A9" s="48" t="s">
        <v>16</v>
      </c>
      <c r="B9" s="49"/>
      <c r="C9" s="49"/>
      <c r="D9" s="49"/>
      <c r="E9" s="49"/>
      <c r="F9" s="49"/>
      <c r="G9" s="49"/>
      <c r="H9" s="49"/>
      <c r="I9" s="49"/>
      <c r="J9" s="49"/>
      <c r="K9" s="50"/>
    </row>
    <row r="10" spans="1:11" s="2" customFormat="1" ht="19.5" customHeight="1">
      <c r="A10" s="48" t="s">
        <v>17</v>
      </c>
      <c r="B10" s="49"/>
      <c r="C10" s="49"/>
      <c r="D10" s="49"/>
      <c r="E10" s="49"/>
      <c r="F10" s="49"/>
      <c r="G10" s="49"/>
      <c r="H10" s="49"/>
      <c r="I10" s="49"/>
      <c r="J10" s="49"/>
      <c r="K10" s="50"/>
    </row>
    <row r="11" spans="1:11" s="2" customFormat="1" ht="19.5" customHeight="1">
      <c r="A11" s="48" t="s">
        <v>18</v>
      </c>
      <c r="B11" s="49"/>
      <c r="C11" s="49"/>
      <c r="D11" s="49"/>
      <c r="E11" s="49"/>
      <c r="F11" s="49"/>
      <c r="G11" s="49"/>
      <c r="H11" s="49"/>
      <c r="I11" s="49"/>
      <c r="J11" s="49"/>
      <c r="K11" s="50"/>
    </row>
    <row r="12" spans="1:11" s="2" customFormat="1" ht="19.5" customHeight="1">
      <c r="A12" s="48" t="s">
        <v>19</v>
      </c>
      <c r="B12" s="49"/>
      <c r="C12" s="49"/>
      <c r="D12" s="49"/>
      <c r="E12" s="49"/>
      <c r="F12" s="49"/>
      <c r="G12" s="49"/>
      <c r="H12" s="49"/>
      <c r="I12" s="49"/>
      <c r="J12" s="49"/>
      <c r="K12" s="50"/>
    </row>
    <row r="13" spans="1:12" ht="134.25" customHeight="1">
      <c r="A13" s="10">
        <v>1</v>
      </c>
      <c r="B13" s="5" t="s">
        <v>20</v>
      </c>
      <c r="C13" s="5" t="s">
        <v>21</v>
      </c>
      <c r="D13" s="6">
        <v>1.97</v>
      </c>
      <c r="E13" s="7" t="s">
        <v>22</v>
      </c>
      <c r="F13" s="7" t="s">
        <v>23</v>
      </c>
      <c r="G13" s="8" t="s">
        <v>24</v>
      </c>
      <c r="H13" s="6" t="s">
        <v>25</v>
      </c>
      <c r="I13" s="9">
        <v>2.01</v>
      </c>
      <c r="J13" s="6" t="s">
        <v>26</v>
      </c>
      <c r="K13" s="5" t="s">
        <v>27</v>
      </c>
      <c r="L13" s="1" t="s">
        <v>28</v>
      </c>
    </row>
    <row r="14" spans="1:12" ht="134.25" customHeight="1">
      <c r="A14" s="10">
        <v>2</v>
      </c>
      <c r="B14" s="5" t="s">
        <v>29</v>
      </c>
      <c r="C14" s="5" t="s">
        <v>30</v>
      </c>
      <c r="D14" s="6">
        <v>5.56</v>
      </c>
      <c r="E14" s="7" t="s">
        <v>31</v>
      </c>
      <c r="F14" s="7" t="s">
        <v>32</v>
      </c>
      <c r="G14" s="8" t="s">
        <v>33</v>
      </c>
      <c r="H14" s="6" t="s">
        <v>34</v>
      </c>
      <c r="I14" s="9">
        <v>1.21</v>
      </c>
      <c r="J14" s="6" t="s">
        <v>35</v>
      </c>
      <c r="K14" s="5" t="s">
        <v>36</v>
      </c>
      <c r="L14" s="1" t="s">
        <v>37</v>
      </c>
    </row>
    <row r="15" spans="1:12" ht="134.25" customHeight="1">
      <c r="A15" s="10">
        <v>3</v>
      </c>
      <c r="B15" s="5" t="s">
        <v>38</v>
      </c>
      <c r="C15" s="5" t="s">
        <v>30</v>
      </c>
      <c r="D15" s="6">
        <v>13.77</v>
      </c>
      <c r="E15" s="7" t="s">
        <v>39</v>
      </c>
      <c r="F15" s="7" t="s">
        <v>40</v>
      </c>
      <c r="G15" s="8" t="s">
        <v>41</v>
      </c>
      <c r="H15" s="6" t="s">
        <v>42</v>
      </c>
      <c r="I15" s="9">
        <v>0.52</v>
      </c>
      <c r="J15" s="6" t="s">
        <v>43</v>
      </c>
      <c r="K15" s="5" t="s">
        <v>36</v>
      </c>
      <c r="L15" s="1" t="s">
        <v>44</v>
      </c>
    </row>
    <row r="16" spans="1:12" ht="134.25" customHeight="1">
      <c r="A16" s="10">
        <v>4</v>
      </c>
      <c r="B16" s="5" t="s">
        <v>45</v>
      </c>
      <c r="C16" s="5" t="s">
        <v>30</v>
      </c>
      <c r="D16" s="6">
        <v>2.34</v>
      </c>
      <c r="E16" s="7" t="s">
        <v>46</v>
      </c>
      <c r="F16" s="7" t="s">
        <v>32</v>
      </c>
      <c r="G16" s="8" t="s">
        <v>47</v>
      </c>
      <c r="H16" s="6" t="s">
        <v>48</v>
      </c>
      <c r="I16" s="9">
        <v>0.13</v>
      </c>
      <c r="J16" s="6" t="s">
        <v>49</v>
      </c>
      <c r="K16" s="5" t="s">
        <v>36</v>
      </c>
      <c r="L16" s="1" t="s">
        <v>44</v>
      </c>
    </row>
    <row r="17" spans="1:12" ht="134.25" customHeight="1">
      <c r="A17" s="10">
        <v>5</v>
      </c>
      <c r="B17" s="5" t="s">
        <v>50</v>
      </c>
      <c r="C17" s="5" t="s">
        <v>51</v>
      </c>
      <c r="D17" s="6">
        <v>26.7</v>
      </c>
      <c r="E17" s="7" t="s">
        <v>52</v>
      </c>
      <c r="F17" s="7" t="s">
        <v>53</v>
      </c>
      <c r="G17" s="8" t="s">
        <v>54</v>
      </c>
      <c r="H17" s="6" t="s">
        <v>55</v>
      </c>
      <c r="I17" s="9">
        <v>22.23</v>
      </c>
      <c r="J17" s="6" t="s">
        <v>56</v>
      </c>
      <c r="K17" s="5" t="s">
        <v>57</v>
      </c>
      <c r="L17" s="1" t="s">
        <v>58</v>
      </c>
    </row>
    <row r="18" spans="1:12" ht="134.25" customHeight="1">
      <c r="A18" s="10">
        <v>6</v>
      </c>
      <c r="B18" s="5" t="s">
        <v>59</v>
      </c>
      <c r="C18" s="5" t="s">
        <v>60</v>
      </c>
      <c r="D18" s="6">
        <v>2.87</v>
      </c>
      <c r="E18" s="7" t="s">
        <v>61</v>
      </c>
      <c r="F18" s="7" t="s">
        <v>62</v>
      </c>
      <c r="G18" s="8" t="s">
        <v>63</v>
      </c>
      <c r="H18" s="6" t="s">
        <v>64</v>
      </c>
      <c r="I18" s="9">
        <v>2.5</v>
      </c>
      <c r="J18" s="6" t="s">
        <v>65</v>
      </c>
      <c r="K18" s="5" t="s">
        <v>36</v>
      </c>
      <c r="L18" s="1" t="s">
        <v>28</v>
      </c>
    </row>
    <row r="19" spans="1:12" ht="134.25" customHeight="1">
      <c r="A19" s="10">
        <v>7</v>
      </c>
      <c r="B19" s="5" t="s">
        <v>66</v>
      </c>
      <c r="C19" s="5" t="s">
        <v>60</v>
      </c>
      <c r="D19" s="6">
        <v>8.77</v>
      </c>
      <c r="E19" s="7" t="s">
        <v>67</v>
      </c>
      <c r="F19" s="7" t="s">
        <v>68</v>
      </c>
      <c r="G19" s="8" t="s">
        <v>69</v>
      </c>
      <c r="H19" s="6" t="s">
        <v>70</v>
      </c>
      <c r="I19" s="9">
        <v>0.78</v>
      </c>
      <c r="J19" s="6" t="s">
        <v>71</v>
      </c>
      <c r="K19" s="5" t="s">
        <v>57</v>
      </c>
      <c r="L19" s="1" t="s">
        <v>72</v>
      </c>
    </row>
    <row r="20" spans="1:12" ht="134.25" customHeight="1">
      <c r="A20" s="10">
        <v>8</v>
      </c>
      <c r="B20" s="5" t="s">
        <v>73</v>
      </c>
      <c r="C20" s="5" t="s">
        <v>30</v>
      </c>
      <c r="D20" s="6">
        <f>3.735</f>
        <v>3.735</v>
      </c>
      <c r="E20" s="7" t="s">
        <v>74</v>
      </c>
      <c r="F20" s="7" t="s">
        <v>75</v>
      </c>
      <c r="G20" s="8" t="s">
        <v>76</v>
      </c>
      <c r="H20" s="6" t="s">
        <v>77</v>
      </c>
      <c r="I20" s="9"/>
      <c r="J20" s="6" t="s">
        <v>78</v>
      </c>
      <c r="K20" s="5" t="s">
        <v>79</v>
      </c>
      <c r="L20" s="1" t="s">
        <v>80</v>
      </c>
    </row>
    <row r="21" spans="1:11" ht="39.75" customHeight="1">
      <c r="A21" s="51" t="s">
        <v>81</v>
      </c>
      <c r="B21" s="52"/>
      <c r="C21" s="5"/>
      <c r="D21" s="6"/>
      <c r="E21" s="7"/>
      <c r="F21" s="7"/>
      <c r="G21" s="8"/>
      <c r="H21" s="6"/>
      <c r="I21" s="9"/>
      <c r="J21" s="6"/>
      <c r="K21" s="5"/>
    </row>
    <row r="22" spans="1:11" ht="39" customHeight="1">
      <c r="A22" s="51" t="s">
        <v>82</v>
      </c>
      <c r="B22" s="52"/>
      <c r="C22" s="5"/>
      <c r="D22" s="6"/>
      <c r="E22" s="7"/>
      <c r="F22" s="7"/>
      <c r="G22" s="8"/>
      <c r="H22" s="6"/>
      <c r="I22" s="9"/>
      <c r="J22" s="6"/>
      <c r="K22" s="5"/>
    </row>
    <row r="23" spans="1:12" ht="134.25" customHeight="1">
      <c r="A23" s="10">
        <v>3</v>
      </c>
      <c r="B23" s="5" t="s">
        <v>83</v>
      </c>
      <c r="C23" s="5" t="s">
        <v>60</v>
      </c>
      <c r="D23" s="6">
        <v>1.36</v>
      </c>
      <c r="E23" s="7" t="s">
        <v>84</v>
      </c>
      <c r="F23" s="7" t="s">
        <v>85</v>
      </c>
      <c r="G23" s="8" t="s">
        <v>63</v>
      </c>
      <c r="H23" s="6" t="s">
        <v>86</v>
      </c>
      <c r="I23" s="9">
        <v>0.72</v>
      </c>
      <c r="J23" s="6" t="s">
        <v>87</v>
      </c>
      <c r="K23" s="5" t="s">
        <v>27</v>
      </c>
      <c r="L23" s="1" t="s">
        <v>28</v>
      </c>
    </row>
    <row r="24" spans="1:17" ht="134.25" customHeight="1">
      <c r="A24" s="10">
        <v>4</v>
      </c>
      <c r="B24" s="5" t="s">
        <v>88</v>
      </c>
      <c r="C24" s="5" t="s">
        <v>60</v>
      </c>
      <c r="D24" s="6">
        <v>0.15</v>
      </c>
      <c r="E24" s="7" t="s">
        <v>89</v>
      </c>
      <c r="F24" s="7" t="s">
        <v>32</v>
      </c>
      <c r="G24" s="8" t="s">
        <v>90</v>
      </c>
      <c r="H24" s="6" t="s">
        <v>91</v>
      </c>
      <c r="I24" s="9">
        <v>0.07</v>
      </c>
      <c r="J24" s="6" t="s">
        <v>92</v>
      </c>
      <c r="K24" s="5" t="s">
        <v>36</v>
      </c>
      <c r="L24" s="1" t="s">
        <v>93</v>
      </c>
      <c r="Q24" s="1">
        <v>0.98</v>
      </c>
    </row>
    <row r="25" spans="1:19" ht="134.25" customHeight="1">
      <c r="A25" s="10">
        <v>5</v>
      </c>
      <c r="B25" s="5" t="s">
        <v>94</v>
      </c>
      <c r="C25" s="5" t="s">
        <v>60</v>
      </c>
      <c r="D25" s="6">
        <v>0.63</v>
      </c>
      <c r="E25" s="7" t="s">
        <v>95</v>
      </c>
      <c r="F25" s="7" t="s">
        <v>62</v>
      </c>
      <c r="G25" s="8" t="s">
        <v>96</v>
      </c>
      <c r="H25" s="6" t="s">
        <v>97</v>
      </c>
      <c r="I25" s="9"/>
      <c r="J25" s="6" t="s">
        <v>98</v>
      </c>
      <c r="K25" s="5" t="s">
        <v>36</v>
      </c>
      <c r="L25" s="1" t="s">
        <v>28</v>
      </c>
      <c r="Q25" s="1">
        <v>0.56</v>
      </c>
      <c r="R25" s="1">
        <v>0.51</v>
      </c>
      <c r="S25" s="1">
        <v>1.07</v>
      </c>
    </row>
    <row r="26" spans="1:24" ht="134.25" customHeight="1">
      <c r="A26" s="10">
        <v>6</v>
      </c>
      <c r="B26" s="5" t="s">
        <v>99</v>
      </c>
      <c r="C26" s="5" t="s">
        <v>100</v>
      </c>
      <c r="D26" s="6">
        <v>3.12</v>
      </c>
      <c r="E26" s="7" t="s">
        <v>101</v>
      </c>
      <c r="F26" s="7" t="s">
        <v>102</v>
      </c>
      <c r="G26" s="8" t="s">
        <v>103</v>
      </c>
      <c r="H26" s="6" t="s">
        <v>104</v>
      </c>
      <c r="I26" s="9">
        <v>0.17</v>
      </c>
      <c r="J26" s="6" t="s">
        <v>105</v>
      </c>
      <c r="K26" s="5" t="s">
        <v>106</v>
      </c>
      <c r="L26" s="1" t="s">
        <v>28</v>
      </c>
      <c r="M26" s="1">
        <f>0.98+0.56+0.51+1.07</f>
        <v>3.12</v>
      </c>
      <c r="N26" s="1">
        <f>3.3-0.43-1.78-0.15</f>
        <v>0.9399999999999996</v>
      </c>
      <c r="T26" s="1" t="s">
        <v>107</v>
      </c>
      <c r="U26" s="1" t="s">
        <v>108</v>
      </c>
      <c r="V26" s="1" t="s">
        <v>109</v>
      </c>
      <c r="W26" s="1" t="s">
        <v>110</v>
      </c>
      <c r="X26" s="1" t="s">
        <v>111</v>
      </c>
    </row>
    <row r="27" spans="1:24" ht="134.25" customHeight="1">
      <c r="A27" s="10">
        <v>7</v>
      </c>
      <c r="B27" s="5" t="s">
        <v>112</v>
      </c>
      <c r="C27" s="5" t="s">
        <v>60</v>
      </c>
      <c r="D27" s="6">
        <v>2.77</v>
      </c>
      <c r="E27" s="7" t="s">
        <v>113</v>
      </c>
      <c r="F27" s="7" t="s">
        <v>114</v>
      </c>
      <c r="G27" s="8" t="s">
        <v>103</v>
      </c>
      <c r="H27" s="6" t="s">
        <v>115</v>
      </c>
      <c r="I27" s="9"/>
      <c r="J27" s="6" t="s">
        <v>116</v>
      </c>
      <c r="K27" s="5" t="s">
        <v>106</v>
      </c>
      <c r="L27" s="1" t="s">
        <v>28</v>
      </c>
      <c r="M27" s="1">
        <f>1.69+1.01+0.02+0.05</f>
        <v>2.77</v>
      </c>
      <c r="O27" s="1" t="s">
        <v>117</v>
      </c>
      <c r="S27" s="1" t="s">
        <v>118</v>
      </c>
      <c r="T27" s="1">
        <v>0</v>
      </c>
      <c r="U27" s="1">
        <v>0</v>
      </c>
      <c r="V27" s="1">
        <v>0.13</v>
      </c>
      <c r="W27" s="1">
        <v>0.05</v>
      </c>
      <c r="X27" s="1">
        <v>0.01</v>
      </c>
    </row>
    <row r="28" spans="1:24" ht="134.25" customHeight="1">
      <c r="A28" s="10">
        <v>8</v>
      </c>
      <c r="B28" s="5" t="s">
        <v>119</v>
      </c>
      <c r="C28" s="5" t="s">
        <v>60</v>
      </c>
      <c r="D28" s="6">
        <v>3.09</v>
      </c>
      <c r="E28" s="7" t="s">
        <v>120</v>
      </c>
      <c r="F28" s="7" t="s">
        <v>121</v>
      </c>
      <c r="G28" s="8" t="s">
        <v>103</v>
      </c>
      <c r="H28" s="6" t="s">
        <v>122</v>
      </c>
      <c r="I28" s="9">
        <v>0.05</v>
      </c>
      <c r="J28" s="6" t="s">
        <v>123</v>
      </c>
      <c r="K28" s="5" t="s">
        <v>106</v>
      </c>
      <c r="L28" s="1" t="s">
        <v>28</v>
      </c>
      <c r="M28" s="1">
        <f>1.35+0.05+0.22+1.47</f>
        <v>3.09</v>
      </c>
      <c r="S28" s="1" t="s">
        <v>124</v>
      </c>
      <c r="T28" s="1">
        <v>0.16</v>
      </c>
      <c r="U28" s="1">
        <v>0.14</v>
      </c>
      <c r="V28" s="1">
        <v>0.01</v>
      </c>
      <c r="W28" s="1">
        <f>0.12-W27</f>
        <v>0.06999999999999999</v>
      </c>
      <c r="X28" s="1">
        <v>0</v>
      </c>
    </row>
    <row r="29" spans="1:24" ht="134.25" customHeight="1">
      <c r="A29" s="10">
        <v>9</v>
      </c>
      <c r="B29" s="5" t="s">
        <v>125</v>
      </c>
      <c r="C29" s="5" t="s">
        <v>126</v>
      </c>
      <c r="D29" s="6">
        <v>0.22</v>
      </c>
      <c r="E29" s="7" t="s">
        <v>127</v>
      </c>
      <c r="F29" s="7" t="s">
        <v>53</v>
      </c>
      <c r="G29" s="8" t="s">
        <v>128</v>
      </c>
      <c r="H29" s="6" t="s">
        <v>129</v>
      </c>
      <c r="I29" s="9"/>
      <c r="J29" s="6" t="s">
        <v>130</v>
      </c>
      <c r="K29" s="5" t="s">
        <v>131</v>
      </c>
      <c r="L29" s="1" t="s">
        <v>132</v>
      </c>
      <c r="T29" s="1">
        <f>T27+T28</f>
        <v>0.16</v>
      </c>
      <c r="U29" s="1">
        <f>U27+U28</f>
        <v>0.14</v>
      </c>
      <c r="V29" s="1">
        <f>V27+V28</f>
        <v>0.14</v>
      </c>
      <c r="W29" s="1">
        <f>W27+W28</f>
        <v>0.12</v>
      </c>
      <c r="X29" s="1">
        <f>X27+X28</f>
        <v>0.01</v>
      </c>
    </row>
    <row r="30" spans="1:12" ht="134.25" customHeight="1">
      <c r="A30" s="10">
        <v>14</v>
      </c>
      <c r="B30" s="5" t="s">
        <v>133</v>
      </c>
      <c r="C30" s="5" t="s">
        <v>126</v>
      </c>
      <c r="D30" s="6">
        <v>1.85</v>
      </c>
      <c r="E30" s="7" t="s">
        <v>134</v>
      </c>
      <c r="F30" s="7" t="s">
        <v>135</v>
      </c>
      <c r="G30" s="8" t="s">
        <v>136</v>
      </c>
      <c r="H30" s="6" t="s">
        <v>137</v>
      </c>
      <c r="I30" s="9">
        <v>1.85</v>
      </c>
      <c r="J30" s="6" t="s">
        <v>138</v>
      </c>
      <c r="K30" s="5" t="s">
        <v>139</v>
      </c>
      <c r="L30" s="1" t="s">
        <v>140</v>
      </c>
    </row>
    <row r="31" spans="1:11" ht="134.25" customHeight="1">
      <c r="A31" s="10">
        <v>15</v>
      </c>
      <c r="B31" s="5" t="s">
        <v>141</v>
      </c>
      <c r="C31" s="5" t="s">
        <v>126</v>
      </c>
      <c r="D31" s="6">
        <v>0.74</v>
      </c>
      <c r="E31" s="7" t="s">
        <v>142</v>
      </c>
      <c r="F31" s="7" t="s">
        <v>114</v>
      </c>
      <c r="G31" s="8" t="s">
        <v>136</v>
      </c>
      <c r="H31" s="6" t="s">
        <v>143</v>
      </c>
      <c r="I31" s="9"/>
      <c r="J31" s="6" t="s">
        <v>144</v>
      </c>
      <c r="K31" s="5" t="s">
        <v>139</v>
      </c>
    </row>
    <row r="32" spans="1:11" ht="134.25" customHeight="1">
      <c r="A32" s="10">
        <v>16</v>
      </c>
      <c r="B32" s="5" t="s">
        <v>145</v>
      </c>
      <c r="C32" s="5" t="s">
        <v>126</v>
      </c>
      <c r="D32" s="6">
        <v>1.63</v>
      </c>
      <c r="E32" s="7" t="s">
        <v>146</v>
      </c>
      <c r="F32" s="7" t="s">
        <v>147</v>
      </c>
      <c r="G32" s="8" t="s">
        <v>136</v>
      </c>
      <c r="H32" s="6" t="s">
        <v>148</v>
      </c>
      <c r="I32" s="9"/>
      <c r="J32" s="6" t="s">
        <v>149</v>
      </c>
      <c r="K32" s="5" t="s">
        <v>139</v>
      </c>
    </row>
    <row r="33" spans="1:24" ht="134.25" customHeight="1">
      <c r="A33" s="10">
        <v>10</v>
      </c>
      <c r="B33" s="5" t="s">
        <v>150</v>
      </c>
      <c r="C33" s="5" t="s">
        <v>151</v>
      </c>
      <c r="D33" s="6">
        <v>0.5679</v>
      </c>
      <c r="E33" s="7" t="s">
        <v>152</v>
      </c>
      <c r="F33" s="7" t="s">
        <v>153</v>
      </c>
      <c r="G33" s="8" t="s">
        <v>154</v>
      </c>
      <c r="H33" s="6" t="s">
        <v>155</v>
      </c>
      <c r="I33" s="9">
        <v>0.16</v>
      </c>
      <c r="J33" s="6" t="s">
        <v>156</v>
      </c>
      <c r="K33" s="5" t="s">
        <v>139</v>
      </c>
      <c r="L33" s="1" t="s">
        <v>157</v>
      </c>
      <c r="M33" s="1">
        <f>355+1.1+535+620+60</f>
        <v>1571.1</v>
      </c>
      <c r="R33" s="1" t="s">
        <v>158</v>
      </c>
      <c r="X33" s="1" t="s">
        <v>159</v>
      </c>
    </row>
    <row r="34" spans="1:29" ht="134.25" customHeight="1">
      <c r="A34" s="10">
        <v>11</v>
      </c>
      <c r="B34" s="5" t="s">
        <v>160</v>
      </c>
      <c r="C34" s="5" t="s">
        <v>161</v>
      </c>
      <c r="D34" s="6">
        <v>0.7031</v>
      </c>
      <c r="E34" s="7" t="s">
        <v>162</v>
      </c>
      <c r="F34" s="7" t="s">
        <v>163</v>
      </c>
      <c r="G34" s="8" t="s">
        <v>164</v>
      </c>
      <c r="H34" s="6" t="s">
        <v>165</v>
      </c>
      <c r="I34" s="9"/>
      <c r="J34" s="6" t="s">
        <v>166</v>
      </c>
      <c r="K34" s="5" t="s">
        <v>139</v>
      </c>
      <c r="M34" s="1" t="s">
        <v>109</v>
      </c>
      <c r="N34" s="1" t="s">
        <v>167</v>
      </c>
      <c r="O34" s="1" t="s">
        <v>168</v>
      </c>
      <c r="P34" s="1" t="s">
        <v>169</v>
      </c>
      <c r="R34" s="1" t="s">
        <v>107</v>
      </c>
      <c r="S34" s="1" t="s">
        <v>108</v>
      </c>
      <c r="T34" s="1" t="s">
        <v>110</v>
      </c>
      <c r="U34" s="1" t="s">
        <v>109</v>
      </c>
      <c r="V34" s="1" t="s">
        <v>170</v>
      </c>
      <c r="X34" s="1" t="s">
        <v>108</v>
      </c>
      <c r="Y34" s="1" t="s">
        <v>110</v>
      </c>
      <c r="Z34" s="1" t="s">
        <v>107</v>
      </c>
      <c r="AA34" s="1" t="s">
        <v>171</v>
      </c>
      <c r="AB34" s="1" t="s">
        <v>172</v>
      </c>
      <c r="AC34" s="1" t="s">
        <v>109</v>
      </c>
    </row>
    <row r="35" spans="1:22" ht="134.25" customHeight="1">
      <c r="A35" s="10">
        <v>12</v>
      </c>
      <c r="B35" s="5" t="s">
        <v>173</v>
      </c>
      <c r="C35" s="5" t="s">
        <v>161</v>
      </c>
      <c r="D35" s="6">
        <v>16.442023</v>
      </c>
      <c r="E35" s="7" t="s">
        <v>174</v>
      </c>
      <c r="F35" s="7" t="s">
        <v>175</v>
      </c>
      <c r="G35" s="8" t="s">
        <v>164</v>
      </c>
      <c r="H35" s="6" t="s">
        <v>176</v>
      </c>
      <c r="I35" s="9">
        <f>(9608+11682+27706)/10000</f>
        <v>4.8996</v>
      </c>
      <c r="J35" s="6" t="s">
        <v>177</v>
      </c>
      <c r="K35" s="5" t="s">
        <v>139</v>
      </c>
      <c r="M35" s="1">
        <f>17.6+56+33.6+28+667.6+377+262.3+1094.3</f>
        <v>2536.3999999999996</v>
      </c>
      <c r="N35" s="1">
        <f>D34-(M35+O35+P35)/10000</f>
        <v>0.07567999999999997</v>
      </c>
      <c r="O35" s="1">
        <f>431.5+1135.1+433.5+704.5+254.1+279.5+499.4</f>
        <v>3737.6</v>
      </c>
      <c r="P35" s="1">
        <v>0.2</v>
      </c>
      <c r="R35" s="1">
        <v>3.24</v>
      </c>
      <c r="S35" s="1">
        <v>11.26</v>
      </c>
      <c r="T35" s="1">
        <v>0.83</v>
      </c>
      <c r="U35" s="1">
        <f>D35-R35-S35-T35-V35</f>
        <v>1.0820229999999988</v>
      </c>
      <c r="V35" s="1">
        <v>0.03</v>
      </c>
    </row>
    <row r="36" spans="1:21" ht="134.25" customHeight="1">
      <c r="A36" s="10">
        <v>13</v>
      </c>
      <c r="B36" s="5" t="s">
        <v>178</v>
      </c>
      <c r="C36" s="5" t="s">
        <v>161</v>
      </c>
      <c r="D36" s="6">
        <v>3.728265</v>
      </c>
      <c r="E36" s="7" t="s">
        <v>179</v>
      </c>
      <c r="F36" s="7" t="s">
        <v>180</v>
      </c>
      <c r="G36" s="8" t="s">
        <v>181</v>
      </c>
      <c r="H36" s="6" t="s">
        <v>182</v>
      </c>
      <c r="I36" s="9">
        <v>0.86</v>
      </c>
      <c r="J36" s="6" t="s">
        <v>183</v>
      </c>
      <c r="K36" s="5" t="s">
        <v>139</v>
      </c>
      <c r="Q36" s="1" t="s">
        <v>118</v>
      </c>
      <c r="R36" s="1">
        <v>1.43</v>
      </c>
      <c r="S36" s="1">
        <v>1.5</v>
      </c>
      <c r="T36" s="1">
        <v>0.25</v>
      </c>
      <c r="U36" s="1">
        <v>0.4</v>
      </c>
    </row>
    <row r="37" spans="1:11" ht="134.25" customHeight="1">
      <c r="A37" s="10">
        <v>14</v>
      </c>
      <c r="B37" s="5" t="s">
        <v>184</v>
      </c>
      <c r="C37" s="5" t="s">
        <v>161</v>
      </c>
      <c r="D37" s="6">
        <v>0.89</v>
      </c>
      <c r="E37" s="7" t="s">
        <v>185</v>
      </c>
      <c r="F37" s="7" t="s">
        <v>186</v>
      </c>
      <c r="G37" s="8" t="s">
        <v>187</v>
      </c>
      <c r="H37" s="6" t="s">
        <v>188</v>
      </c>
      <c r="I37" s="9"/>
      <c r="J37" s="6" t="s">
        <v>189</v>
      </c>
      <c r="K37" s="5" t="s">
        <v>139</v>
      </c>
    </row>
    <row r="38" spans="1:22" ht="78.75" customHeight="1">
      <c r="A38" s="37" t="s">
        <v>190</v>
      </c>
      <c r="B38" s="38"/>
      <c r="C38" s="5"/>
      <c r="D38" s="6"/>
      <c r="E38" s="7"/>
      <c r="F38" s="7"/>
      <c r="G38" s="8"/>
      <c r="H38" s="6"/>
      <c r="I38" s="9"/>
      <c r="J38" s="6"/>
      <c r="K38" s="5"/>
      <c r="Q38" s="1" t="s">
        <v>124</v>
      </c>
      <c r="R38" s="1">
        <f>R35-R36</f>
        <v>1.8100000000000003</v>
      </c>
      <c r="S38" s="1">
        <f>S35-S36</f>
        <v>9.76</v>
      </c>
      <c r="T38" s="1">
        <f>T35-T36</f>
        <v>0.58</v>
      </c>
      <c r="U38" s="1">
        <f>U35-U36</f>
        <v>0.6820229999999988</v>
      </c>
      <c r="V38" s="1">
        <f>V35-V36</f>
        <v>0.03</v>
      </c>
    </row>
    <row r="39" spans="1:11" ht="54.75" customHeight="1">
      <c r="A39" s="37" t="s">
        <v>191</v>
      </c>
      <c r="B39" s="37"/>
      <c r="C39" s="5"/>
      <c r="D39" s="6"/>
      <c r="E39" s="7"/>
      <c r="F39" s="7"/>
      <c r="G39" s="8"/>
      <c r="H39" s="6"/>
      <c r="I39" s="9"/>
      <c r="J39" s="6"/>
      <c r="K39" s="5"/>
    </row>
    <row r="40" spans="1:11" ht="134.25" customHeight="1">
      <c r="A40" s="10">
        <v>1</v>
      </c>
      <c r="B40" s="5" t="s">
        <v>192</v>
      </c>
      <c r="C40" s="5" t="s">
        <v>126</v>
      </c>
      <c r="D40" s="6">
        <v>0.12</v>
      </c>
      <c r="E40" s="7" t="s">
        <v>193</v>
      </c>
      <c r="F40" s="7" t="s">
        <v>147</v>
      </c>
      <c r="G40" s="8" t="s">
        <v>194</v>
      </c>
      <c r="H40" s="6" t="s">
        <v>195</v>
      </c>
      <c r="I40" s="9"/>
      <c r="J40" s="6" t="s">
        <v>196</v>
      </c>
      <c r="K40" s="5" t="s">
        <v>36</v>
      </c>
    </row>
    <row r="41" spans="1:11" ht="134.25" customHeight="1">
      <c r="A41" s="10">
        <v>2</v>
      </c>
      <c r="B41" s="5" t="s">
        <v>197</v>
      </c>
      <c r="C41" s="5" t="s">
        <v>198</v>
      </c>
      <c r="D41" s="6">
        <v>0.02471</v>
      </c>
      <c r="E41" s="7" t="s">
        <v>199</v>
      </c>
      <c r="F41" s="7" t="s">
        <v>200</v>
      </c>
      <c r="G41" s="8" t="s">
        <v>201</v>
      </c>
      <c r="H41" s="6" t="s">
        <v>202</v>
      </c>
      <c r="I41" s="9"/>
      <c r="J41" s="6" t="s">
        <v>202</v>
      </c>
      <c r="K41" s="5" t="s">
        <v>203</v>
      </c>
    </row>
    <row r="42" spans="1:19" ht="134.25" customHeight="1">
      <c r="A42" s="10">
        <v>3</v>
      </c>
      <c r="B42" s="5" t="s">
        <v>204</v>
      </c>
      <c r="C42" s="5" t="s">
        <v>21</v>
      </c>
      <c r="D42" s="6">
        <v>25.7</v>
      </c>
      <c r="E42" s="7" t="s">
        <v>205</v>
      </c>
      <c r="F42" s="7" t="s">
        <v>206</v>
      </c>
      <c r="G42" s="8" t="s">
        <v>207</v>
      </c>
      <c r="H42" s="6" t="s">
        <v>208</v>
      </c>
      <c r="I42" s="9"/>
      <c r="J42" s="6" t="s">
        <v>209</v>
      </c>
      <c r="K42" s="5" t="s">
        <v>210</v>
      </c>
      <c r="P42" s="1">
        <v>19.14</v>
      </c>
      <c r="Q42" s="1">
        <v>5.36</v>
      </c>
      <c r="R42" s="1">
        <v>0.69</v>
      </c>
      <c r="S42" s="1">
        <v>0.51</v>
      </c>
    </row>
    <row r="43" spans="1:11" ht="134.25" customHeight="1">
      <c r="A43" s="10">
        <v>4</v>
      </c>
      <c r="B43" s="5" t="s">
        <v>211</v>
      </c>
      <c r="C43" s="5" t="s">
        <v>161</v>
      </c>
      <c r="D43" s="6">
        <v>2.95</v>
      </c>
      <c r="E43" s="7" t="s">
        <v>212</v>
      </c>
      <c r="F43" s="7" t="s">
        <v>213</v>
      </c>
      <c r="G43" s="8" t="s">
        <v>214</v>
      </c>
      <c r="H43" s="6" t="s">
        <v>215</v>
      </c>
      <c r="I43" s="9"/>
      <c r="J43" s="6" t="s">
        <v>215</v>
      </c>
      <c r="K43" s="5" t="s">
        <v>57</v>
      </c>
    </row>
    <row r="44" spans="1:11" ht="134.25" customHeight="1">
      <c r="A44" s="10">
        <v>5</v>
      </c>
      <c r="B44" s="5" t="s">
        <v>216</v>
      </c>
      <c r="C44" s="5" t="s">
        <v>126</v>
      </c>
      <c r="D44" s="6">
        <v>1.99</v>
      </c>
      <c r="E44" s="7" t="s">
        <v>217</v>
      </c>
      <c r="F44" s="7" t="s">
        <v>218</v>
      </c>
      <c r="G44" s="8" t="s">
        <v>219</v>
      </c>
      <c r="H44" s="6" t="s">
        <v>220</v>
      </c>
      <c r="I44" s="9"/>
      <c r="J44" s="6" t="s">
        <v>221</v>
      </c>
      <c r="K44" s="5" t="s">
        <v>79</v>
      </c>
    </row>
    <row r="45" spans="1:11" ht="134.25" customHeight="1">
      <c r="A45" s="10">
        <v>6</v>
      </c>
      <c r="B45" s="5" t="s">
        <v>222</v>
      </c>
      <c r="C45" s="5" t="s">
        <v>223</v>
      </c>
      <c r="D45" s="6">
        <v>1.2</v>
      </c>
      <c r="E45" s="7" t="s">
        <v>217</v>
      </c>
      <c r="F45" s="7" t="s">
        <v>218</v>
      </c>
      <c r="G45" s="8" t="s">
        <v>224</v>
      </c>
      <c r="H45" s="6" t="s">
        <v>225</v>
      </c>
      <c r="I45" s="9"/>
      <c r="J45" s="6" t="s">
        <v>226</v>
      </c>
      <c r="K45" s="5" t="s">
        <v>79</v>
      </c>
    </row>
    <row r="46" spans="1:11" ht="134.25" customHeight="1">
      <c r="A46" s="10">
        <v>7</v>
      </c>
      <c r="B46" s="5" t="s">
        <v>227</v>
      </c>
      <c r="C46" s="5" t="s">
        <v>126</v>
      </c>
      <c r="D46" s="6">
        <v>0.75</v>
      </c>
      <c r="E46" s="7" t="s">
        <v>228</v>
      </c>
      <c r="F46" s="7" t="s">
        <v>206</v>
      </c>
      <c r="G46" s="8" t="s">
        <v>229</v>
      </c>
      <c r="H46" s="6" t="s">
        <v>230</v>
      </c>
      <c r="I46" s="9">
        <v>0.41</v>
      </c>
      <c r="J46" s="6" t="s">
        <v>231</v>
      </c>
      <c r="K46" s="5" t="s">
        <v>203</v>
      </c>
    </row>
    <row r="47" spans="1:11" ht="134.25" customHeight="1">
      <c r="A47" s="10">
        <v>8</v>
      </c>
      <c r="B47" s="5" t="s">
        <v>232</v>
      </c>
      <c r="C47" s="5" t="s">
        <v>126</v>
      </c>
      <c r="D47" s="6">
        <v>0.75</v>
      </c>
      <c r="E47" s="7" t="s">
        <v>233</v>
      </c>
      <c r="F47" s="7" t="s">
        <v>206</v>
      </c>
      <c r="G47" s="8" t="s">
        <v>229</v>
      </c>
      <c r="H47" s="6" t="s">
        <v>234</v>
      </c>
      <c r="I47" s="9"/>
      <c r="J47" s="6" t="s">
        <v>231</v>
      </c>
      <c r="K47" s="5" t="s">
        <v>203</v>
      </c>
    </row>
    <row r="48" spans="1:11" ht="134.25" customHeight="1">
      <c r="A48" s="10">
        <v>9</v>
      </c>
      <c r="B48" s="5" t="s">
        <v>235</v>
      </c>
      <c r="C48" s="5" t="s">
        <v>126</v>
      </c>
      <c r="D48" s="6">
        <v>4</v>
      </c>
      <c r="E48" s="7" t="s">
        <v>236</v>
      </c>
      <c r="F48" s="7" t="s">
        <v>237</v>
      </c>
      <c r="G48" s="8" t="s">
        <v>238</v>
      </c>
      <c r="H48" s="6" t="s">
        <v>239</v>
      </c>
      <c r="I48" s="9"/>
      <c r="J48" s="6" t="s">
        <v>240</v>
      </c>
      <c r="K48" s="5" t="s">
        <v>203</v>
      </c>
    </row>
    <row r="49" spans="1:11" ht="134.25" customHeight="1">
      <c r="A49" s="10">
        <v>10</v>
      </c>
      <c r="B49" s="5" t="s">
        <v>241</v>
      </c>
      <c r="C49" s="5" t="s">
        <v>126</v>
      </c>
      <c r="D49" s="6">
        <v>0.3677</v>
      </c>
      <c r="E49" s="7" t="s">
        <v>242</v>
      </c>
      <c r="F49" s="7" t="s">
        <v>186</v>
      </c>
      <c r="G49" s="8" t="s">
        <v>128</v>
      </c>
      <c r="H49" s="6" t="s">
        <v>243</v>
      </c>
      <c r="I49" s="9"/>
      <c r="J49" s="6" t="s">
        <v>244</v>
      </c>
      <c r="K49" s="5" t="s">
        <v>79</v>
      </c>
    </row>
    <row r="50" spans="1:11" ht="134.25" customHeight="1">
      <c r="A50" s="10">
        <v>11</v>
      </c>
      <c r="B50" s="5" t="s">
        <v>245</v>
      </c>
      <c r="C50" s="5" t="s">
        <v>126</v>
      </c>
      <c r="D50" s="6">
        <v>0.11</v>
      </c>
      <c r="E50" s="7" t="s">
        <v>246</v>
      </c>
      <c r="F50" s="7" t="s">
        <v>247</v>
      </c>
      <c r="G50" s="8" t="s">
        <v>128</v>
      </c>
      <c r="H50" s="6" t="s">
        <v>248</v>
      </c>
      <c r="I50" s="9"/>
      <c r="J50" s="6" t="s">
        <v>249</v>
      </c>
      <c r="K50" s="5" t="s">
        <v>79</v>
      </c>
    </row>
    <row r="51" spans="1:11" ht="134.25" customHeight="1">
      <c r="A51" s="10">
        <v>12</v>
      </c>
      <c r="B51" s="5" t="s">
        <v>250</v>
      </c>
      <c r="C51" s="5" t="s">
        <v>126</v>
      </c>
      <c r="D51" s="6">
        <v>0.5616</v>
      </c>
      <c r="E51" s="7" t="s">
        <v>251</v>
      </c>
      <c r="F51" s="7" t="s">
        <v>147</v>
      </c>
      <c r="G51" s="8" t="s">
        <v>128</v>
      </c>
      <c r="H51" s="6" t="s">
        <v>252</v>
      </c>
      <c r="I51" s="9"/>
      <c r="J51" s="6" t="s">
        <v>253</v>
      </c>
      <c r="K51" s="5" t="s">
        <v>79</v>
      </c>
    </row>
    <row r="52" spans="1:11" ht="134.25" customHeight="1">
      <c r="A52" s="10">
        <v>13</v>
      </c>
      <c r="B52" s="5" t="s">
        <v>254</v>
      </c>
      <c r="C52" s="5" t="s">
        <v>126</v>
      </c>
      <c r="D52" s="6">
        <v>0.1051</v>
      </c>
      <c r="E52" s="7" t="s">
        <v>255</v>
      </c>
      <c r="F52" s="7" t="s">
        <v>206</v>
      </c>
      <c r="G52" s="8" t="s">
        <v>128</v>
      </c>
      <c r="H52" s="6" t="s">
        <v>256</v>
      </c>
      <c r="I52" s="9">
        <v>0.093</v>
      </c>
      <c r="J52" s="6" t="s">
        <v>249</v>
      </c>
      <c r="K52" s="5" t="s">
        <v>203</v>
      </c>
    </row>
    <row r="53" spans="1:11" ht="134.25" customHeight="1">
      <c r="A53" s="10">
        <v>17</v>
      </c>
      <c r="B53" s="5" t="s">
        <v>257</v>
      </c>
      <c r="C53" s="5" t="s">
        <v>126</v>
      </c>
      <c r="D53" s="6">
        <v>0.08519</v>
      </c>
      <c r="E53" s="7" t="s">
        <v>258</v>
      </c>
      <c r="F53" s="7" t="s">
        <v>121</v>
      </c>
      <c r="G53" s="8" t="s">
        <v>259</v>
      </c>
      <c r="H53" s="6" t="s">
        <v>260</v>
      </c>
      <c r="I53" s="9"/>
      <c r="J53" s="6" t="s">
        <v>261</v>
      </c>
      <c r="K53" s="5" t="s">
        <v>139</v>
      </c>
    </row>
    <row r="54" spans="1:11" ht="134.25" customHeight="1">
      <c r="A54" s="10">
        <v>18</v>
      </c>
      <c r="B54" s="5" t="s">
        <v>262</v>
      </c>
      <c r="C54" s="5" t="s">
        <v>126</v>
      </c>
      <c r="D54" s="6">
        <v>0.12</v>
      </c>
      <c r="E54" s="7" t="s">
        <v>263</v>
      </c>
      <c r="F54" s="7" t="s">
        <v>186</v>
      </c>
      <c r="G54" s="8" t="s">
        <v>264</v>
      </c>
      <c r="H54" s="6" t="s">
        <v>265</v>
      </c>
      <c r="I54" s="9"/>
      <c r="J54" s="6" t="s">
        <v>266</v>
      </c>
      <c r="K54" s="5" t="s">
        <v>139</v>
      </c>
    </row>
    <row r="55" spans="1:11" ht="134.25" customHeight="1">
      <c r="A55" s="10">
        <v>19</v>
      </c>
      <c r="B55" s="5" t="s">
        <v>267</v>
      </c>
      <c r="C55" s="5" t="s">
        <v>126</v>
      </c>
      <c r="D55" s="6">
        <v>0.1869</v>
      </c>
      <c r="E55" s="7" t="s">
        <v>268</v>
      </c>
      <c r="F55" s="7" t="s">
        <v>180</v>
      </c>
      <c r="G55" s="8" t="s">
        <v>269</v>
      </c>
      <c r="H55" s="6" t="s">
        <v>270</v>
      </c>
      <c r="I55" s="9"/>
      <c r="J55" s="6" t="s">
        <v>271</v>
      </c>
      <c r="K55" s="5" t="s">
        <v>139</v>
      </c>
    </row>
    <row r="56" spans="1:11" ht="134.25" customHeight="1">
      <c r="A56" s="10">
        <v>20</v>
      </c>
      <c r="B56" s="5" t="s">
        <v>272</v>
      </c>
      <c r="C56" s="5" t="s">
        <v>126</v>
      </c>
      <c r="D56" s="6">
        <v>0.23098</v>
      </c>
      <c r="E56" s="7" t="s">
        <v>273</v>
      </c>
      <c r="F56" s="7" t="s">
        <v>206</v>
      </c>
      <c r="G56" s="8" t="s">
        <v>264</v>
      </c>
      <c r="H56" s="6" t="s">
        <v>274</v>
      </c>
      <c r="I56" s="9"/>
      <c r="J56" s="6" t="s">
        <v>275</v>
      </c>
      <c r="K56" s="5" t="s">
        <v>139</v>
      </c>
    </row>
    <row r="57" spans="1:11" ht="134.25" customHeight="1">
      <c r="A57" s="10">
        <v>21</v>
      </c>
      <c r="B57" s="5" t="s">
        <v>276</v>
      </c>
      <c r="C57" s="5" t="s">
        <v>126</v>
      </c>
      <c r="D57" s="6">
        <v>0.06</v>
      </c>
      <c r="E57" s="7" t="s">
        <v>277</v>
      </c>
      <c r="F57" s="7" t="s">
        <v>278</v>
      </c>
      <c r="G57" s="8" t="s">
        <v>279</v>
      </c>
      <c r="H57" s="6" t="s">
        <v>280</v>
      </c>
      <c r="I57" s="9"/>
      <c r="J57" s="6" t="s">
        <v>281</v>
      </c>
      <c r="K57" s="5" t="s">
        <v>139</v>
      </c>
    </row>
    <row r="58" spans="1:12" ht="134.25" customHeight="1">
      <c r="A58" s="10">
        <v>22</v>
      </c>
      <c r="B58" s="5" t="s">
        <v>282</v>
      </c>
      <c r="C58" s="5" t="s">
        <v>126</v>
      </c>
      <c r="D58" s="6">
        <v>0.1037</v>
      </c>
      <c r="E58" s="7" t="s">
        <v>283</v>
      </c>
      <c r="F58" s="7" t="s">
        <v>284</v>
      </c>
      <c r="G58" s="8" t="s">
        <v>264</v>
      </c>
      <c r="H58" s="6" t="s">
        <v>285</v>
      </c>
      <c r="I58" s="9"/>
      <c r="J58" s="6" t="s">
        <v>286</v>
      </c>
      <c r="K58" s="5" t="s">
        <v>139</v>
      </c>
      <c r="L58" s="1" t="s">
        <v>287</v>
      </c>
    </row>
    <row r="59" spans="1:12" ht="134.25" customHeight="1">
      <c r="A59" s="10">
        <v>23</v>
      </c>
      <c r="B59" s="5" t="s">
        <v>288</v>
      </c>
      <c r="C59" s="5" t="s">
        <v>126</v>
      </c>
      <c r="D59" s="6">
        <v>0.7864</v>
      </c>
      <c r="E59" s="7" t="s">
        <v>289</v>
      </c>
      <c r="F59" s="7" t="s">
        <v>247</v>
      </c>
      <c r="G59" s="8" t="s">
        <v>290</v>
      </c>
      <c r="H59" s="6" t="s">
        <v>291</v>
      </c>
      <c r="I59" s="9">
        <v>0.79</v>
      </c>
      <c r="J59" s="6" t="s">
        <v>292</v>
      </c>
      <c r="K59" s="5" t="s">
        <v>139</v>
      </c>
      <c r="L59" s="1" t="s">
        <v>293</v>
      </c>
    </row>
    <row r="60" spans="1:11" ht="134.25" customHeight="1">
      <c r="A60" s="10">
        <v>24</v>
      </c>
      <c r="B60" s="5" t="s">
        <v>294</v>
      </c>
      <c r="C60" s="5" t="s">
        <v>126</v>
      </c>
      <c r="D60" s="6">
        <v>1.92507</v>
      </c>
      <c r="E60" s="7" t="s">
        <v>295</v>
      </c>
      <c r="F60" s="7" t="s">
        <v>296</v>
      </c>
      <c r="G60" s="8" t="s">
        <v>297</v>
      </c>
      <c r="H60" s="6" t="s">
        <v>298</v>
      </c>
      <c r="I60" s="9"/>
      <c r="J60" s="6" t="s">
        <v>299</v>
      </c>
      <c r="K60" s="5" t="s">
        <v>139</v>
      </c>
    </row>
    <row r="61" spans="1:11" ht="32.25" customHeight="1">
      <c r="A61" s="10"/>
      <c r="B61" s="5"/>
      <c r="C61" s="5"/>
      <c r="D61" s="6"/>
      <c r="E61" s="7"/>
      <c r="F61" s="7"/>
      <c r="G61" s="8"/>
      <c r="H61" s="6"/>
      <c r="I61" s="9"/>
      <c r="J61" s="6"/>
      <c r="K61" s="5"/>
    </row>
    <row r="62" spans="1:11" ht="45" customHeight="1">
      <c r="A62" s="37" t="s">
        <v>300</v>
      </c>
      <c r="B62" s="5"/>
      <c r="C62" s="5"/>
      <c r="D62" s="6"/>
      <c r="E62" s="7"/>
      <c r="F62" s="7"/>
      <c r="G62" s="8"/>
      <c r="H62" s="6"/>
      <c r="I62" s="9"/>
      <c r="J62" s="6"/>
      <c r="K62" s="5"/>
    </row>
    <row r="63" spans="1:11" ht="134.25" customHeight="1">
      <c r="A63" s="10">
        <v>1</v>
      </c>
      <c r="B63" s="5" t="s">
        <v>301</v>
      </c>
      <c r="C63" s="5" t="s">
        <v>302</v>
      </c>
      <c r="D63" s="6">
        <v>0.29</v>
      </c>
      <c r="E63" s="7" t="s">
        <v>303</v>
      </c>
      <c r="F63" s="7" t="s">
        <v>206</v>
      </c>
      <c r="G63" s="8" t="s">
        <v>304</v>
      </c>
      <c r="H63" s="6" t="s">
        <v>305</v>
      </c>
      <c r="I63" s="9"/>
      <c r="J63" s="6" t="s">
        <v>306</v>
      </c>
      <c r="K63" s="5" t="s">
        <v>79</v>
      </c>
    </row>
    <row r="64" spans="1:11" ht="134.25" customHeight="1">
      <c r="A64" s="10">
        <v>2</v>
      </c>
      <c r="B64" s="5" t="s">
        <v>307</v>
      </c>
      <c r="C64" s="5" t="s">
        <v>308</v>
      </c>
      <c r="D64" s="6">
        <v>6.19365</v>
      </c>
      <c r="E64" s="7" t="s">
        <v>309</v>
      </c>
      <c r="F64" s="7" t="s">
        <v>206</v>
      </c>
      <c r="G64" s="8" t="s">
        <v>310</v>
      </c>
      <c r="H64" s="6" t="s">
        <v>311</v>
      </c>
      <c r="I64" s="9" t="s">
        <v>312</v>
      </c>
      <c r="J64" s="6" t="s">
        <v>313</v>
      </c>
      <c r="K64" s="5" t="s">
        <v>79</v>
      </c>
    </row>
    <row r="65" spans="1:11" ht="134.25" customHeight="1">
      <c r="A65" s="10">
        <v>3</v>
      </c>
      <c r="B65" s="5" t="s">
        <v>314</v>
      </c>
      <c r="C65" s="5" t="s">
        <v>315</v>
      </c>
      <c r="D65" s="6">
        <v>1.79</v>
      </c>
      <c r="E65" s="7" t="s">
        <v>316</v>
      </c>
      <c r="F65" s="7" t="s">
        <v>206</v>
      </c>
      <c r="G65" s="8" t="s">
        <v>317</v>
      </c>
      <c r="H65" s="6" t="s">
        <v>318</v>
      </c>
      <c r="I65" s="9"/>
      <c r="J65" s="6" t="s">
        <v>319</v>
      </c>
      <c r="K65" s="5" t="s">
        <v>203</v>
      </c>
    </row>
    <row r="66" spans="1:11" ht="134.25" customHeight="1">
      <c r="A66" s="10">
        <v>4</v>
      </c>
      <c r="B66" s="5" t="s">
        <v>320</v>
      </c>
      <c r="C66" s="5" t="s">
        <v>321</v>
      </c>
      <c r="D66" s="6">
        <v>1.18</v>
      </c>
      <c r="E66" s="7" t="s">
        <v>322</v>
      </c>
      <c r="F66" s="7" t="s">
        <v>206</v>
      </c>
      <c r="G66" s="8" t="s">
        <v>323</v>
      </c>
      <c r="H66" s="6" t="s">
        <v>324</v>
      </c>
      <c r="I66" s="9"/>
      <c r="J66" s="6" t="s">
        <v>325</v>
      </c>
      <c r="K66" s="5" t="s">
        <v>79</v>
      </c>
    </row>
    <row r="67" spans="1:11" ht="134.25" customHeight="1">
      <c r="A67" s="10">
        <v>5</v>
      </c>
      <c r="B67" s="5" t="s">
        <v>326</v>
      </c>
      <c r="C67" s="5" t="s">
        <v>327</v>
      </c>
      <c r="D67" s="6">
        <v>1.11</v>
      </c>
      <c r="E67" s="7" t="s">
        <v>328</v>
      </c>
      <c r="F67" s="7" t="s">
        <v>147</v>
      </c>
      <c r="G67" s="8" t="s">
        <v>329</v>
      </c>
      <c r="H67" s="6" t="s">
        <v>330</v>
      </c>
      <c r="I67" s="9">
        <v>1.11</v>
      </c>
      <c r="J67" s="6" t="s">
        <v>331</v>
      </c>
      <c r="K67" s="5" t="s">
        <v>203</v>
      </c>
    </row>
    <row r="68" spans="1:11" ht="134.25" customHeight="1">
      <c r="A68" s="10">
        <v>6</v>
      </c>
      <c r="B68" s="5" t="s">
        <v>332</v>
      </c>
      <c r="C68" s="5" t="s">
        <v>333</v>
      </c>
      <c r="D68" s="6">
        <v>5.424</v>
      </c>
      <c r="E68" s="7" t="s">
        <v>334</v>
      </c>
      <c r="F68" s="7" t="s">
        <v>147</v>
      </c>
      <c r="G68" s="8" t="s">
        <v>335</v>
      </c>
      <c r="H68" s="6" t="s">
        <v>336</v>
      </c>
      <c r="I68" s="9">
        <v>5.42</v>
      </c>
      <c r="J68" s="6" t="s">
        <v>337</v>
      </c>
      <c r="K68" s="5" t="s">
        <v>203</v>
      </c>
    </row>
    <row r="69" spans="1:12" ht="134.25" customHeight="1">
      <c r="A69" s="10">
        <v>7</v>
      </c>
      <c r="B69" s="5" t="s">
        <v>338</v>
      </c>
      <c r="C69" s="5" t="s">
        <v>339</v>
      </c>
      <c r="D69" s="6">
        <f>3.02-(0.36+0.0028+0.0019+0.0057+0.0052+0.0129+0.1202+0.0467-0.23-0.07)</f>
        <v>2.7646</v>
      </c>
      <c r="E69" s="7" t="s">
        <v>340</v>
      </c>
      <c r="F69" s="7" t="s">
        <v>147</v>
      </c>
      <c r="G69" s="8" t="s">
        <v>341</v>
      </c>
      <c r="H69" s="6" t="s">
        <v>342</v>
      </c>
      <c r="I69" s="9"/>
      <c r="J69" s="6" t="s">
        <v>342</v>
      </c>
      <c r="K69" s="5" t="s">
        <v>203</v>
      </c>
      <c r="L69" s="1" t="s">
        <v>343</v>
      </c>
    </row>
    <row r="70" spans="1:11" ht="134.25" customHeight="1">
      <c r="A70" s="10">
        <v>8</v>
      </c>
      <c r="B70" s="5" t="s">
        <v>344</v>
      </c>
      <c r="C70" s="5" t="s">
        <v>345</v>
      </c>
      <c r="D70" s="6">
        <v>1.3</v>
      </c>
      <c r="E70" s="7" t="s">
        <v>346</v>
      </c>
      <c r="F70" s="7" t="s">
        <v>186</v>
      </c>
      <c r="G70" s="8" t="s">
        <v>347</v>
      </c>
      <c r="H70" s="6" t="s">
        <v>348</v>
      </c>
      <c r="I70" s="9"/>
      <c r="J70" s="6" t="s">
        <v>349</v>
      </c>
      <c r="K70" s="5" t="s">
        <v>203</v>
      </c>
    </row>
    <row r="71" spans="1:11" ht="134.25" customHeight="1">
      <c r="A71" s="10">
        <v>9</v>
      </c>
      <c r="B71" s="5" t="s">
        <v>350</v>
      </c>
      <c r="C71" s="5" t="s">
        <v>351</v>
      </c>
      <c r="D71" s="6">
        <v>0.61</v>
      </c>
      <c r="E71" s="7" t="s">
        <v>352</v>
      </c>
      <c r="F71" s="7" t="s">
        <v>218</v>
      </c>
      <c r="G71" s="8" t="s">
        <v>353</v>
      </c>
      <c r="H71" s="6" t="s">
        <v>354</v>
      </c>
      <c r="I71" s="9"/>
      <c r="J71" s="6" t="s">
        <v>355</v>
      </c>
      <c r="K71" s="5" t="s">
        <v>203</v>
      </c>
    </row>
    <row r="72" spans="1:11" ht="134.25" customHeight="1">
      <c r="A72" s="10">
        <v>10</v>
      </c>
      <c r="B72" s="5" t="s">
        <v>356</v>
      </c>
      <c r="C72" s="5" t="s">
        <v>357</v>
      </c>
      <c r="D72" s="6">
        <v>1.096219</v>
      </c>
      <c r="E72" s="7" t="s">
        <v>346</v>
      </c>
      <c r="F72" s="7" t="s">
        <v>218</v>
      </c>
      <c r="G72" s="8" t="s">
        <v>358</v>
      </c>
      <c r="H72" s="6" t="s">
        <v>359</v>
      </c>
      <c r="I72" s="9"/>
      <c r="J72" s="6" t="s">
        <v>360</v>
      </c>
      <c r="K72" s="5" t="s">
        <v>203</v>
      </c>
    </row>
    <row r="73" spans="1:11" ht="134.25" customHeight="1">
      <c r="A73" s="10">
        <v>11</v>
      </c>
      <c r="B73" s="5" t="s">
        <v>361</v>
      </c>
      <c r="C73" s="5" t="s">
        <v>362</v>
      </c>
      <c r="D73" s="6">
        <v>0.47481</v>
      </c>
      <c r="E73" s="7" t="s">
        <v>363</v>
      </c>
      <c r="F73" s="7" t="s">
        <v>206</v>
      </c>
      <c r="G73" s="8" t="s">
        <v>364</v>
      </c>
      <c r="H73" s="6" t="s">
        <v>365</v>
      </c>
      <c r="I73" s="9"/>
      <c r="J73" s="6" t="s">
        <v>366</v>
      </c>
      <c r="K73" s="5" t="s">
        <v>203</v>
      </c>
    </row>
    <row r="74" spans="1:11" ht="134.25" customHeight="1">
      <c r="A74" s="10">
        <v>12</v>
      </c>
      <c r="B74" s="5" t="s">
        <v>367</v>
      </c>
      <c r="C74" s="5" t="s">
        <v>368</v>
      </c>
      <c r="D74" s="6">
        <v>0.5484</v>
      </c>
      <c r="E74" s="7" t="s">
        <v>369</v>
      </c>
      <c r="F74" s="7" t="s">
        <v>206</v>
      </c>
      <c r="G74" s="8" t="s">
        <v>370</v>
      </c>
      <c r="H74" s="6" t="s">
        <v>371</v>
      </c>
      <c r="I74" s="9"/>
      <c r="J74" s="6" t="s">
        <v>372</v>
      </c>
      <c r="K74" s="5" t="s">
        <v>203</v>
      </c>
    </row>
    <row r="75" spans="1:12" ht="134.25" customHeight="1">
      <c r="A75" s="10">
        <v>13</v>
      </c>
      <c r="B75" s="5" t="s">
        <v>373</v>
      </c>
      <c r="C75" s="5" t="s">
        <v>374</v>
      </c>
      <c r="D75" s="6">
        <v>8.61926</v>
      </c>
      <c r="E75" s="7" t="s">
        <v>375</v>
      </c>
      <c r="F75" s="7" t="s">
        <v>247</v>
      </c>
      <c r="G75" s="8" t="s">
        <v>376</v>
      </c>
      <c r="H75" s="6" t="s">
        <v>377</v>
      </c>
      <c r="I75" s="9"/>
      <c r="J75" s="6" t="s">
        <v>377</v>
      </c>
      <c r="K75" s="5" t="s">
        <v>203</v>
      </c>
      <c r="L75" s="1" t="s">
        <v>378</v>
      </c>
    </row>
    <row r="76" spans="1:11" ht="134.25" customHeight="1">
      <c r="A76" s="10">
        <v>14</v>
      </c>
      <c r="B76" s="5" t="s">
        <v>379</v>
      </c>
      <c r="C76" s="5" t="s">
        <v>380</v>
      </c>
      <c r="D76" s="6">
        <v>0.8</v>
      </c>
      <c r="E76" s="7" t="s">
        <v>381</v>
      </c>
      <c r="F76" s="7" t="s">
        <v>114</v>
      </c>
      <c r="G76" s="8" t="s">
        <v>382</v>
      </c>
      <c r="H76" s="6" t="s">
        <v>383</v>
      </c>
      <c r="I76" s="9"/>
      <c r="J76" s="6" t="s">
        <v>384</v>
      </c>
      <c r="K76" s="5" t="s">
        <v>203</v>
      </c>
    </row>
    <row r="77" spans="1:11" ht="134.25" customHeight="1">
      <c r="A77" s="10">
        <v>15</v>
      </c>
      <c r="B77" s="5" t="s">
        <v>385</v>
      </c>
      <c r="C77" s="5" t="s">
        <v>386</v>
      </c>
      <c r="D77" s="6">
        <v>0.0975</v>
      </c>
      <c r="E77" s="7" t="s">
        <v>387</v>
      </c>
      <c r="F77" s="7" t="s">
        <v>121</v>
      </c>
      <c r="G77" s="8" t="s">
        <v>388</v>
      </c>
      <c r="H77" s="6" t="s">
        <v>389</v>
      </c>
      <c r="I77" s="9"/>
      <c r="J77" s="6" t="s">
        <v>390</v>
      </c>
      <c r="K77" s="5" t="s">
        <v>203</v>
      </c>
    </row>
    <row r="78" spans="1:11" ht="134.25" customHeight="1">
      <c r="A78" s="10">
        <v>16</v>
      </c>
      <c r="B78" s="5" t="s">
        <v>391</v>
      </c>
      <c r="C78" s="5" t="s">
        <v>392</v>
      </c>
      <c r="D78" s="6">
        <v>1.6792</v>
      </c>
      <c r="E78" s="7" t="s">
        <v>393</v>
      </c>
      <c r="F78" s="7" t="s">
        <v>180</v>
      </c>
      <c r="G78" s="8" t="s">
        <v>394</v>
      </c>
      <c r="H78" s="6" t="s">
        <v>395</v>
      </c>
      <c r="I78" s="9"/>
      <c r="J78" s="6" t="s">
        <v>396</v>
      </c>
      <c r="K78" s="5" t="s">
        <v>139</v>
      </c>
    </row>
    <row r="79" spans="1:12" ht="134.25" customHeight="1">
      <c r="A79" s="10">
        <v>17</v>
      </c>
      <c r="B79" s="5" t="s">
        <v>397</v>
      </c>
      <c r="C79" s="5" t="s">
        <v>398</v>
      </c>
      <c r="D79" s="6">
        <v>0.4725</v>
      </c>
      <c r="E79" s="7" t="s">
        <v>399</v>
      </c>
      <c r="F79" s="7" t="s">
        <v>186</v>
      </c>
      <c r="G79" s="8" t="s">
        <v>400</v>
      </c>
      <c r="H79" s="6" t="s">
        <v>401</v>
      </c>
      <c r="I79" s="9">
        <v>0.09988</v>
      </c>
      <c r="J79" s="6" t="s">
        <v>402</v>
      </c>
      <c r="K79" s="5" t="s">
        <v>139</v>
      </c>
      <c r="L79" s="1" t="s">
        <v>403</v>
      </c>
    </row>
    <row r="80" spans="1:11" ht="134.25" customHeight="1">
      <c r="A80" s="10">
        <v>18</v>
      </c>
      <c r="B80" s="5" t="s">
        <v>404</v>
      </c>
      <c r="C80" s="5" t="s">
        <v>405</v>
      </c>
      <c r="D80" s="6">
        <v>0.7324</v>
      </c>
      <c r="E80" s="7" t="s">
        <v>406</v>
      </c>
      <c r="F80" s="7" t="s">
        <v>114</v>
      </c>
      <c r="G80" s="8" t="s">
        <v>407</v>
      </c>
      <c r="H80" s="6" t="s">
        <v>402</v>
      </c>
      <c r="I80" s="9"/>
      <c r="J80" s="6" t="s">
        <v>402</v>
      </c>
      <c r="K80" s="5" t="s">
        <v>139</v>
      </c>
    </row>
    <row r="81" spans="1:11" ht="134.25" customHeight="1">
      <c r="A81" s="10">
        <v>19</v>
      </c>
      <c r="B81" s="5" t="s">
        <v>408</v>
      </c>
      <c r="C81" s="5" t="s">
        <v>409</v>
      </c>
      <c r="D81" s="6">
        <v>0.11782</v>
      </c>
      <c r="E81" s="7" t="s">
        <v>410</v>
      </c>
      <c r="F81" s="7" t="s">
        <v>53</v>
      </c>
      <c r="G81" s="8" t="s">
        <v>411</v>
      </c>
      <c r="H81" s="6" t="s">
        <v>412</v>
      </c>
      <c r="I81" s="9"/>
      <c r="J81" s="6" t="s">
        <v>413</v>
      </c>
      <c r="K81" s="5" t="s">
        <v>139</v>
      </c>
    </row>
    <row r="82" spans="1:11" ht="134.25" customHeight="1">
      <c r="A82" s="10">
        <v>20</v>
      </c>
      <c r="B82" s="5" t="s">
        <v>414</v>
      </c>
      <c r="C82" s="5" t="s">
        <v>415</v>
      </c>
      <c r="D82" s="6">
        <v>0.2424</v>
      </c>
      <c r="E82" s="7" t="s">
        <v>416</v>
      </c>
      <c r="F82" s="7" t="s">
        <v>53</v>
      </c>
      <c r="G82" s="8" t="s">
        <v>417</v>
      </c>
      <c r="H82" s="6" t="s">
        <v>418</v>
      </c>
      <c r="I82" s="9"/>
      <c r="J82" s="6" t="s">
        <v>418</v>
      </c>
      <c r="K82" s="5" t="s">
        <v>419</v>
      </c>
    </row>
    <row r="83" spans="1:11" ht="134.25" customHeight="1">
      <c r="A83" s="10">
        <v>21</v>
      </c>
      <c r="B83" s="5" t="s">
        <v>420</v>
      </c>
      <c r="C83" s="5" t="s">
        <v>415</v>
      </c>
      <c r="D83" s="6">
        <v>3.5714</v>
      </c>
      <c r="E83" s="7" t="s">
        <v>421</v>
      </c>
      <c r="F83" s="7" t="s">
        <v>53</v>
      </c>
      <c r="G83" s="8" t="s">
        <v>422</v>
      </c>
      <c r="H83" s="6" t="s">
        <v>423</v>
      </c>
      <c r="I83" s="9"/>
      <c r="J83" s="6" t="s">
        <v>423</v>
      </c>
      <c r="K83" s="5" t="s">
        <v>424</v>
      </c>
    </row>
    <row r="84" spans="1:11" ht="134.25" customHeight="1">
      <c r="A84" s="10">
        <v>22</v>
      </c>
      <c r="B84" s="5" t="s">
        <v>425</v>
      </c>
      <c r="C84" s="5" t="s">
        <v>415</v>
      </c>
      <c r="D84" s="6">
        <v>0.5628</v>
      </c>
      <c r="E84" s="7" t="s">
        <v>426</v>
      </c>
      <c r="F84" s="7" t="s">
        <v>53</v>
      </c>
      <c r="G84" s="8" t="s">
        <v>427</v>
      </c>
      <c r="H84" s="6" t="s">
        <v>428</v>
      </c>
      <c r="I84" s="9"/>
      <c r="J84" s="6" t="s">
        <v>428</v>
      </c>
      <c r="K84" s="5" t="s">
        <v>429</v>
      </c>
    </row>
    <row r="85" spans="1:11" ht="134.25" customHeight="1">
      <c r="A85" s="10">
        <v>23</v>
      </c>
      <c r="B85" s="5" t="s">
        <v>430</v>
      </c>
      <c r="C85" s="5" t="s">
        <v>415</v>
      </c>
      <c r="D85" s="6">
        <v>0.6619</v>
      </c>
      <c r="E85" s="7" t="s">
        <v>431</v>
      </c>
      <c r="F85" s="7" t="s">
        <v>53</v>
      </c>
      <c r="G85" s="8" t="s">
        <v>427</v>
      </c>
      <c r="H85" s="6" t="s">
        <v>432</v>
      </c>
      <c r="I85" s="9"/>
      <c r="J85" s="6" t="s">
        <v>432</v>
      </c>
      <c r="K85" s="5" t="s">
        <v>429</v>
      </c>
    </row>
    <row r="86" spans="1:11" ht="134.25" customHeight="1">
      <c r="A86" s="10">
        <v>24</v>
      </c>
      <c r="B86" s="5" t="s">
        <v>433</v>
      </c>
      <c r="C86" s="5" t="s">
        <v>415</v>
      </c>
      <c r="D86" s="6">
        <v>0.6143</v>
      </c>
      <c r="E86" s="7" t="s">
        <v>434</v>
      </c>
      <c r="F86" s="7" t="s">
        <v>53</v>
      </c>
      <c r="G86" s="8" t="s">
        <v>427</v>
      </c>
      <c r="H86" s="6" t="s">
        <v>435</v>
      </c>
      <c r="I86" s="9"/>
      <c r="J86" s="6" t="s">
        <v>435</v>
      </c>
      <c r="K86" s="5" t="s">
        <v>429</v>
      </c>
    </row>
    <row r="87" spans="1:11" ht="134.25" customHeight="1">
      <c r="A87" s="10">
        <v>25</v>
      </c>
      <c r="B87" s="5" t="s">
        <v>436</v>
      </c>
      <c r="C87" s="5" t="s">
        <v>415</v>
      </c>
      <c r="D87" s="6">
        <v>0.01</v>
      </c>
      <c r="E87" s="7" t="s">
        <v>437</v>
      </c>
      <c r="F87" s="7" t="s">
        <v>53</v>
      </c>
      <c r="G87" s="8" t="s">
        <v>438</v>
      </c>
      <c r="H87" s="6" t="s">
        <v>439</v>
      </c>
      <c r="I87" s="9"/>
      <c r="J87" s="6" t="s">
        <v>439</v>
      </c>
      <c r="K87" s="5" t="s">
        <v>429</v>
      </c>
    </row>
    <row r="88" spans="1:11" ht="134.25" customHeight="1">
      <c r="A88" s="10">
        <v>26</v>
      </c>
      <c r="B88" s="5" t="s">
        <v>440</v>
      </c>
      <c r="C88" s="5" t="s">
        <v>415</v>
      </c>
      <c r="D88" s="6">
        <v>0.3461</v>
      </c>
      <c r="E88" s="7" t="s">
        <v>441</v>
      </c>
      <c r="F88" s="7" t="s">
        <v>53</v>
      </c>
      <c r="G88" s="8" t="s">
        <v>427</v>
      </c>
      <c r="H88" s="6" t="s">
        <v>442</v>
      </c>
      <c r="I88" s="9"/>
      <c r="J88" s="6" t="s">
        <v>442</v>
      </c>
      <c r="K88" s="5" t="s">
        <v>443</v>
      </c>
    </row>
    <row r="89" spans="1:11" ht="134.25" customHeight="1">
      <c r="A89" s="10">
        <v>27</v>
      </c>
      <c r="B89" s="5" t="s">
        <v>444</v>
      </c>
      <c r="C89" s="5" t="s">
        <v>415</v>
      </c>
      <c r="D89" s="6">
        <v>0.7279</v>
      </c>
      <c r="E89" s="7" t="s">
        <v>437</v>
      </c>
      <c r="F89" s="7" t="s">
        <v>53</v>
      </c>
      <c r="G89" s="8" t="s">
        <v>445</v>
      </c>
      <c r="H89" s="6" t="s">
        <v>446</v>
      </c>
      <c r="I89" s="9"/>
      <c r="J89" s="6" t="s">
        <v>446</v>
      </c>
      <c r="K89" s="5" t="s">
        <v>443</v>
      </c>
    </row>
    <row r="90" spans="1:11" ht="134.25" customHeight="1">
      <c r="A90" s="10">
        <v>28</v>
      </c>
      <c r="B90" s="5" t="s">
        <v>447</v>
      </c>
      <c r="C90" s="5" t="s">
        <v>415</v>
      </c>
      <c r="D90" s="6">
        <v>0.4342</v>
      </c>
      <c r="E90" s="7" t="s">
        <v>441</v>
      </c>
      <c r="F90" s="7" t="s">
        <v>53</v>
      </c>
      <c r="G90" s="8" t="s">
        <v>427</v>
      </c>
      <c r="H90" s="6" t="s">
        <v>448</v>
      </c>
      <c r="I90" s="9"/>
      <c r="J90" s="6" t="s">
        <v>448</v>
      </c>
      <c r="K90" s="5" t="s">
        <v>443</v>
      </c>
    </row>
    <row r="91" spans="1:11" ht="59.25" customHeight="1">
      <c r="A91" s="37" t="s">
        <v>449</v>
      </c>
      <c r="B91" s="5"/>
      <c r="C91" s="5"/>
      <c r="D91" s="6"/>
      <c r="E91" s="7"/>
      <c r="F91" s="7"/>
      <c r="G91" s="8"/>
      <c r="H91" s="6"/>
      <c r="I91" s="9"/>
      <c r="J91" s="6"/>
      <c r="K91" s="5"/>
    </row>
    <row r="92" spans="1:11" ht="161.25" customHeight="1">
      <c r="A92" s="10">
        <v>1</v>
      </c>
      <c r="B92" s="5" t="s">
        <v>450</v>
      </c>
      <c r="C92" s="5"/>
      <c r="D92" s="6">
        <v>0.05</v>
      </c>
      <c r="E92" s="7" t="s">
        <v>451</v>
      </c>
      <c r="F92" s="7" t="s">
        <v>247</v>
      </c>
      <c r="G92" s="8" t="s">
        <v>452</v>
      </c>
      <c r="H92" s="6" t="s">
        <v>453</v>
      </c>
      <c r="I92" s="9"/>
      <c r="J92" s="6" t="s">
        <v>454</v>
      </c>
      <c r="K92" s="5"/>
    </row>
    <row r="93" spans="1:11" ht="134.25" customHeight="1">
      <c r="A93" s="10">
        <v>2</v>
      </c>
      <c r="B93" s="5" t="s">
        <v>455</v>
      </c>
      <c r="C93" s="5"/>
      <c r="D93" s="6">
        <v>0.01432</v>
      </c>
      <c r="E93" s="7" t="s">
        <v>456</v>
      </c>
      <c r="F93" s="7" t="s">
        <v>457</v>
      </c>
      <c r="G93" s="8" t="s">
        <v>458</v>
      </c>
      <c r="H93" s="6" t="s">
        <v>459</v>
      </c>
      <c r="I93" s="9"/>
      <c r="J93" s="6" t="s">
        <v>460</v>
      </c>
      <c r="K93" s="5"/>
    </row>
    <row r="94" spans="1:11" ht="134.25" customHeight="1">
      <c r="A94" s="10">
        <v>3</v>
      </c>
      <c r="B94" s="5" t="s">
        <v>450</v>
      </c>
      <c r="C94" s="5"/>
      <c r="D94" s="6">
        <v>0.01518</v>
      </c>
      <c r="E94" s="7" t="s">
        <v>461</v>
      </c>
      <c r="F94" s="7" t="s">
        <v>457</v>
      </c>
      <c r="G94" s="8" t="s">
        <v>462</v>
      </c>
      <c r="H94" s="6" t="s">
        <v>463</v>
      </c>
      <c r="I94" s="9"/>
      <c r="J94" s="6" t="s">
        <v>464</v>
      </c>
      <c r="K94" s="5"/>
    </row>
    <row r="95" spans="1:11" ht="134.25" customHeight="1">
      <c r="A95" s="10">
        <v>4</v>
      </c>
      <c r="B95" s="5" t="s">
        <v>450</v>
      </c>
      <c r="C95" s="5"/>
      <c r="D95" s="6">
        <v>0.15</v>
      </c>
      <c r="E95" s="7" t="s">
        <v>465</v>
      </c>
      <c r="F95" s="7" t="s">
        <v>121</v>
      </c>
      <c r="G95" s="8" t="s">
        <v>466</v>
      </c>
      <c r="H95" s="6" t="s">
        <v>467</v>
      </c>
      <c r="I95" s="9"/>
      <c r="J95" s="6" t="s">
        <v>468</v>
      </c>
      <c r="K95" s="5"/>
    </row>
    <row r="96" spans="1:11" ht="134.25" customHeight="1">
      <c r="A96" s="10">
        <v>5</v>
      </c>
      <c r="B96" s="5" t="s">
        <v>469</v>
      </c>
      <c r="C96" s="5"/>
      <c r="D96" s="6">
        <v>0.002</v>
      </c>
      <c r="E96" s="7" t="s">
        <v>470</v>
      </c>
      <c r="F96" s="7" t="s">
        <v>457</v>
      </c>
      <c r="G96" s="8" t="s">
        <v>471</v>
      </c>
      <c r="H96" s="6" t="s">
        <v>472</v>
      </c>
      <c r="I96" s="9"/>
      <c r="J96" s="6" t="s">
        <v>473</v>
      </c>
      <c r="K96" s="5"/>
    </row>
    <row r="97" spans="1:11" ht="134.25" customHeight="1">
      <c r="A97" s="10">
        <v>6</v>
      </c>
      <c r="B97" s="5" t="s">
        <v>450</v>
      </c>
      <c r="C97" s="5"/>
      <c r="D97" s="6">
        <v>0.09793</v>
      </c>
      <c r="E97" s="7" t="s">
        <v>474</v>
      </c>
      <c r="F97" s="7" t="s">
        <v>163</v>
      </c>
      <c r="G97" s="8" t="s">
        <v>475</v>
      </c>
      <c r="H97" s="6" t="s">
        <v>476</v>
      </c>
      <c r="I97" s="9"/>
      <c r="J97" s="6" t="s">
        <v>477</v>
      </c>
      <c r="K97" s="5" t="s">
        <v>478</v>
      </c>
    </row>
    <row r="98" spans="1:11" ht="134.25" customHeight="1">
      <c r="A98" s="10">
        <v>7</v>
      </c>
      <c r="B98" s="5" t="s">
        <v>469</v>
      </c>
      <c r="C98" s="5"/>
      <c r="D98" s="6">
        <v>0.5</v>
      </c>
      <c r="E98" s="7" t="s">
        <v>479</v>
      </c>
      <c r="F98" s="7" t="s">
        <v>480</v>
      </c>
      <c r="G98" s="8" t="s">
        <v>481</v>
      </c>
      <c r="H98" s="6" t="s">
        <v>482</v>
      </c>
      <c r="I98" s="9"/>
      <c r="J98" s="6" t="s">
        <v>483</v>
      </c>
      <c r="K98" s="5" t="s">
        <v>484</v>
      </c>
    </row>
    <row r="99" spans="1:11" ht="134.25" customHeight="1">
      <c r="A99" s="10">
        <v>8</v>
      </c>
      <c r="B99" s="5" t="s">
        <v>450</v>
      </c>
      <c r="C99" s="5"/>
      <c r="D99" s="6">
        <v>0.17975</v>
      </c>
      <c r="E99" s="7" t="s">
        <v>485</v>
      </c>
      <c r="F99" s="7" t="s">
        <v>457</v>
      </c>
      <c r="G99" s="8" t="s">
        <v>475</v>
      </c>
      <c r="H99" s="6" t="s">
        <v>486</v>
      </c>
      <c r="I99" s="9"/>
      <c r="J99" s="6" t="s">
        <v>487</v>
      </c>
      <c r="K99" s="5" t="s">
        <v>488</v>
      </c>
    </row>
    <row r="100" spans="1:11" ht="134.25" customHeight="1">
      <c r="A100" s="10">
        <v>9</v>
      </c>
      <c r="B100" s="5" t="s">
        <v>469</v>
      </c>
      <c r="C100" s="5"/>
      <c r="D100" s="6">
        <v>0.01279</v>
      </c>
      <c r="E100" s="7" t="s">
        <v>489</v>
      </c>
      <c r="F100" s="7" t="s">
        <v>247</v>
      </c>
      <c r="G100" s="8" t="s">
        <v>490</v>
      </c>
      <c r="H100" s="6" t="s">
        <v>491</v>
      </c>
      <c r="I100" s="9"/>
      <c r="J100" s="6" t="s">
        <v>460</v>
      </c>
      <c r="K100" s="5" t="s">
        <v>492</v>
      </c>
    </row>
    <row r="101" spans="1:12" ht="134.25" customHeight="1">
      <c r="A101" s="10">
        <v>10</v>
      </c>
      <c r="B101" s="5" t="s">
        <v>450</v>
      </c>
      <c r="C101" s="5"/>
      <c r="D101" s="6">
        <v>0.04</v>
      </c>
      <c r="E101" s="7" t="s">
        <v>493</v>
      </c>
      <c r="F101" s="7" t="s">
        <v>121</v>
      </c>
      <c r="G101" s="8" t="s">
        <v>494</v>
      </c>
      <c r="H101" s="6" t="s">
        <v>495</v>
      </c>
      <c r="I101" s="9"/>
      <c r="J101" s="6" t="s">
        <v>496</v>
      </c>
      <c r="K101" s="5"/>
      <c r="L101" s="1" t="s">
        <v>497</v>
      </c>
    </row>
    <row r="102" spans="1:17" ht="134.25" customHeight="1">
      <c r="A102" s="10">
        <v>11</v>
      </c>
      <c r="B102" s="5" t="s">
        <v>450</v>
      </c>
      <c r="C102" s="5"/>
      <c r="D102" s="6">
        <v>0.5674</v>
      </c>
      <c r="E102" s="7" t="s">
        <v>498</v>
      </c>
      <c r="F102" s="7" t="s">
        <v>186</v>
      </c>
      <c r="G102" s="8" t="s">
        <v>499</v>
      </c>
      <c r="H102" s="6" t="s">
        <v>500</v>
      </c>
      <c r="I102" s="9"/>
      <c r="J102" s="6" t="s">
        <v>501</v>
      </c>
      <c r="K102" s="5" t="s">
        <v>502</v>
      </c>
      <c r="L102" s="1" t="s">
        <v>497</v>
      </c>
      <c r="Q102" s="1">
        <v>32</v>
      </c>
    </row>
    <row r="103" spans="1:17" ht="134.25" customHeight="1">
      <c r="A103" s="10">
        <v>11</v>
      </c>
      <c r="B103" s="5" t="s">
        <v>450</v>
      </c>
      <c r="C103" s="5"/>
      <c r="D103" s="6">
        <v>0.8613</v>
      </c>
      <c r="E103" s="7" t="s">
        <v>498</v>
      </c>
      <c r="F103" s="7" t="s">
        <v>186</v>
      </c>
      <c r="G103" s="8" t="s">
        <v>499</v>
      </c>
      <c r="H103" s="6" t="s">
        <v>503</v>
      </c>
      <c r="I103" s="9"/>
      <c r="J103" s="6" t="s">
        <v>504</v>
      </c>
      <c r="K103" s="5" t="s">
        <v>502</v>
      </c>
      <c r="L103" s="1" t="s">
        <v>497</v>
      </c>
      <c r="Q103" s="1">
        <v>23</v>
      </c>
    </row>
    <row r="104" spans="1:17" ht="134.25" customHeight="1">
      <c r="A104" s="10">
        <v>12</v>
      </c>
      <c r="B104" s="5" t="s">
        <v>450</v>
      </c>
      <c r="C104" s="5"/>
      <c r="D104" s="6">
        <v>0.163</v>
      </c>
      <c r="E104" s="7" t="s">
        <v>505</v>
      </c>
      <c r="F104" s="7" t="s">
        <v>135</v>
      </c>
      <c r="G104" s="8" t="s">
        <v>506</v>
      </c>
      <c r="H104" s="6" t="s">
        <v>507</v>
      </c>
      <c r="I104" s="9"/>
      <c r="J104" s="6" t="s">
        <v>508</v>
      </c>
      <c r="K104" s="5"/>
      <c r="L104" s="1" t="s">
        <v>497</v>
      </c>
      <c r="Q104" s="1">
        <f>+Q102-Q103</f>
        <v>9</v>
      </c>
    </row>
    <row r="105" spans="1:11" ht="134.25" customHeight="1">
      <c r="A105" s="10">
        <v>13</v>
      </c>
      <c r="B105" s="5" t="s">
        <v>450</v>
      </c>
      <c r="C105" s="5"/>
      <c r="D105" s="6">
        <v>0.05</v>
      </c>
      <c r="E105" s="7" t="s">
        <v>509</v>
      </c>
      <c r="F105" s="7" t="s">
        <v>186</v>
      </c>
      <c r="G105" s="8" t="s">
        <v>510</v>
      </c>
      <c r="H105" s="6" t="s">
        <v>453</v>
      </c>
      <c r="I105" s="9"/>
      <c r="J105" s="6" t="s">
        <v>454</v>
      </c>
      <c r="K105" s="5" t="s">
        <v>511</v>
      </c>
    </row>
    <row r="106" spans="1:12" ht="134.25" customHeight="1">
      <c r="A106" s="10">
        <v>14</v>
      </c>
      <c r="B106" s="5" t="s">
        <v>450</v>
      </c>
      <c r="C106" s="5"/>
      <c r="D106" s="6">
        <v>0.05</v>
      </c>
      <c r="E106" s="7" t="s">
        <v>512</v>
      </c>
      <c r="F106" s="7" t="s">
        <v>135</v>
      </c>
      <c r="G106" s="8" t="s">
        <v>513</v>
      </c>
      <c r="H106" s="6" t="s">
        <v>453</v>
      </c>
      <c r="I106" s="9"/>
      <c r="J106" s="6" t="s">
        <v>454</v>
      </c>
      <c r="K106" s="5" t="s">
        <v>514</v>
      </c>
      <c r="L106" s="1" t="s">
        <v>497</v>
      </c>
    </row>
    <row r="107" spans="1:12" ht="134.25" customHeight="1">
      <c r="A107" s="10">
        <v>15</v>
      </c>
      <c r="B107" s="5" t="s">
        <v>450</v>
      </c>
      <c r="C107" s="5"/>
      <c r="D107" s="6">
        <v>0.02</v>
      </c>
      <c r="E107" s="7" t="s">
        <v>515</v>
      </c>
      <c r="F107" s="7" t="s">
        <v>135</v>
      </c>
      <c r="G107" s="8" t="s">
        <v>513</v>
      </c>
      <c r="H107" s="6" t="s">
        <v>516</v>
      </c>
      <c r="I107" s="9"/>
      <c r="J107" s="6" t="s">
        <v>464</v>
      </c>
      <c r="K107" s="5" t="s">
        <v>517</v>
      </c>
      <c r="L107" s="1" t="s">
        <v>497</v>
      </c>
    </row>
    <row r="108" spans="1:11" ht="134.25" customHeight="1">
      <c r="A108" s="10">
        <v>16</v>
      </c>
      <c r="B108" s="5" t="s">
        <v>469</v>
      </c>
      <c r="C108" s="5"/>
      <c r="D108" s="6">
        <v>0.00292</v>
      </c>
      <c r="E108" s="7" t="s">
        <v>518</v>
      </c>
      <c r="F108" s="7" t="s">
        <v>206</v>
      </c>
      <c r="G108" s="8" t="s">
        <v>519</v>
      </c>
      <c r="H108" s="6" t="s">
        <v>520</v>
      </c>
      <c r="I108" s="9"/>
      <c r="J108" s="6" t="s">
        <v>521</v>
      </c>
      <c r="K108" s="5" t="s">
        <v>522</v>
      </c>
    </row>
    <row r="109" spans="1:11" ht="134.25" customHeight="1">
      <c r="A109" s="10">
        <v>17</v>
      </c>
      <c r="B109" s="5" t="s">
        <v>450</v>
      </c>
      <c r="C109" s="5"/>
      <c r="D109" s="6">
        <v>0.15725</v>
      </c>
      <c r="E109" s="7" t="s">
        <v>523</v>
      </c>
      <c r="F109" s="7" t="s">
        <v>186</v>
      </c>
      <c r="G109" s="8" t="s">
        <v>524</v>
      </c>
      <c r="H109" s="6" t="s">
        <v>507</v>
      </c>
      <c r="I109" s="9"/>
      <c r="J109" s="6" t="s">
        <v>508</v>
      </c>
      <c r="K109" s="5">
        <v>1569</v>
      </c>
    </row>
    <row r="110" spans="1:11" ht="156" customHeight="1">
      <c r="A110" s="10">
        <v>18</v>
      </c>
      <c r="B110" s="5" t="s">
        <v>450</v>
      </c>
      <c r="C110" s="5"/>
      <c r="D110" s="6">
        <v>0.0048</v>
      </c>
      <c r="E110" s="7" t="s">
        <v>525</v>
      </c>
      <c r="F110" s="7" t="s">
        <v>457</v>
      </c>
      <c r="G110" s="8" t="s">
        <v>526</v>
      </c>
      <c r="H110" s="6" t="s">
        <v>527</v>
      </c>
      <c r="I110" s="9"/>
      <c r="J110" s="6" t="s">
        <v>528</v>
      </c>
      <c r="K110" s="5">
        <v>48</v>
      </c>
    </row>
    <row r="111" spans="1:11" ht="134.25" customHeight="1">
      <c r="A111" s="10">
        <v>19</v>
      </c>
      <c r="B111" s="5" t="s">
        <v>450</v>
      </c>
      <c r="C111" s="5"/>
      <c r="D111" s="6">
        <v>0.01428</v>
      </c>
      <c r="E111" s="7" t="s">
        <v>529</v>
      </c>
      <c r="F111" s="7" t="s">
        <v>530</v>
      </c>
      <c r="G111" s="8" t="s">
        <v>531</v>
      </c>
      <c r="H111" s="6" t="s">
        <v>532</v>
      </c>
      <c r="I111" s="9"/>
      <c r="J111" s="6" t="s">
        <v>533</v>
      </c>
      <c r="K111" s="5" t="s">
        <v>534</v>
      </c>
    </row>
    <row r="112" spans="1:11" ht="134.25" customHeight="1">
      <c r="A112" s="10">
        <v>20</v>
      </c>
      <c r="B112" s="5" t="s">
        <v>450</v>
      </c>
      <c r="C112" s="5"/>
      <c r="D112" s="6">
        <v>0.06674</v>
      </c>
      <c r="E112" s="7" t="s">
        <v>535</v>
      </c>
      <c r="F112" s="7" t="s">
        <v>121</v>
      </c>
      <c r="G112" s="8" t="s">
        <v>536</v>
      </c>
      <c r="H112" s="6" t="s">
        <v>537</v>
      </c>
      <c r="I112" s="9"/>
      <c r="J112" s="6" t="s">
        <v>538</v>
      </c>
      <c r="K112" s="5" t="s">
        <v>539</v>
      </c>
    </row>
    <row r="113" spans="1:11" ht="134.25" customHeight="1">
      <c r="A113" s="10">
        <v>21</v>
      </c>
      <c r="B113" s="5" t="s">
        <v>450</v>
      </c>
      <c r="C113" s="5"/>
      <c r="D113" s="6">
        <v>0.01992</v>
      </c>
      <c r="E113" s="7" t="s">
        <v>540</v>
      </c>
      <c r="F113" s="7" t="s">
        <v>247</v>
      </c>
      <c r="G113" s="8" t="s">
        <v>541</v>
      </c>
      <c r="H113" s="6" t="s">
        <v>542</v>
      </c>
      <c r="I113" s="9"/>
      <c r="J113" s="6" t="s">
        <v>543</v>
      </c>
      <c r="K113" s="5">
        <v>57.33</v>
      </c>
    </row>
    <row r="114" spans="1:11" ht="134.25" customHeight="1">
      <c r="A114" s="10">
        <v>22</v>
      </c>
      <c r="B114" s="5" t="s">
        <v>450</v>
      </c>
      <c r="C114" s="5"/>
      <c r="D114" s="6">
        <v>0.1063</v>
      </c>
      <c r="E114" s="7" t="s">
        <v>544</v>
      </c>
      <c r="F114" s="7" t="s">
        <v>247</v>
      </c>
      <c r="G114" s="8" t="s">
        <v>545</v>
      </c>
      <c r="H114" s="6" t="s">
        <v>546</v>
      </c>
      <c r="I114" s="9"/>
      <c r="J114" s="6" t="s">
        <v>547</v>
      </c>
      <c r="K114" s="5">
        <v>1063</v>
      </c>
    </row>
    <row r="115" spans="1:11" ht="134.25" customHeight="1">
      <c r="A115" s="10">
        <v>23</v>
      </c>
      <c r="B115" s="5" t="s">
        <v>450</v>
      </c>
      <c r="C115" s="5"/>
      <c r="D115" s="6">
        <v>0.56022</v>
      </c>
      <c r="E115" s="7" t="s">
        <v>548</v>
      </c>
      <c r="F115" s="7" t="s">
        <v>121</v>
      </c>
      <c r="G115" s="8" t="s">
        <v>549</v>
      </c>
      <c r="H115" s="6" t="s">
        <v>550</v>
      </c>
      <c r="I115" s="9"/>
      <c r="J115" s="6" t="s">
        <v>551</v>
      </c>
      <c r="K115" s="5" t="s">
        <v>552</v>
      </c>
    </row>
    <row r="116" spans="1:11" ht="134.25" customHeight="1">
      <c r="A116" s="10">
        <v>24</v>
      </c>
      <c r="B116" s="5" t="s">
        <v>450</v>
      </c>
      <c r="C116" s="5"/>
      <c r="D116" s="6">
        <v>0.10432</v>
      </c>
      <c r="E116" s="7" t="s">
        <v>553</v>
      </c>
      <c r="F116" s="7" t="s">
        <v>554</v>
      </c>
      <c r="G116" s="8" t="s">
        <v>555</v>
      </c>
      <c r="H116" s="6" t="s">
        <v>556</v>
      </c>
      <c r="I116" s="9"/>
      <c r="J116" s="6" t="s">
        <v>557</v>
      </c>
      <c r="K116" s="5" t="s">
        <v>558</v>
      </c>
    </row>
    <row r="117" spans="1:11" ht="173.25" customHeight="1">
      <c r="A117" s="10">
        <v>25</v>
      </c>
      <c r="B117" s="5" t="s">
        <v>450</v>
      </c>
      <c r="C117" s="5"/>
      <c r="D117" s="6">
        <v>0.13</v>
      </c>
      <c r="E117" s="7" t="s">
        <v>559</v>
      </c>
      <c r="F117" s="7" t="s">
        <v>186</v>
      </c>
      <c r="G117" s="8" t="s">
        <v>560</v>
      </c>
      <c r="H117" s="6" t="s">
        <v>561</v>
      </c>
      <c r="I117" s="9"/>
      <c r="J117" s="6" t="s">
        <v>562</v>
      </c>
      <c r="K117" s="5" t="s">
        <v>563</v>
      </c>
    </row>
    <row r="118" spans="1:11" ht="153.75" customHeight="1">
      <c r="A118" s="10">
        <v>26</v>
      </c>
      <c r="B118" s="5" t="s">
        <v>450</v>
      </c>
      <c r="C118" s="5"/>
      <c r="D118" s="6">
        <v>0.08693</v>
      </c>
      <c r="E118" s="7" t="s">
        <v>564</v>
      </c>
      <c r="F118" s="7" t="s">
        <v>554</v>
      </c>
      <c r="G118" s="8" t="s">
        <v>565</v>
      </c>
      <c r="H118" s="6" t="s">
        <v>566</v>
      </c>
      <c r="I118" s="9"/>
      <c r="J118" s="6" t="s">
        <v>477</v>
      </c>
      <c r="K118" s="5" t="s">
        <v>567</v>
      </c>
    </row>
    <row r="119" spans="1:11" ht="188.25" customHeight="1">
      <c r="A119" s="10">
        <v>27</v>
      </c>
      <c r="B119" s="5" t="s">
        <v>450</v>
      </c>
      <c r="C119" s="5"/>
      <c r="D119" s="6">
        <v>0.07884</v>
      </c>
      <c r="E119" s="7" t="s">
        <v>568</v>
      </c>
      <c r="F119" s="7" t="s">
        <v>569</v>
      </c>
      <c r="G119" s="8" t="s">
        <v>570</v>
      </c>
      <c r="H119" s="6" t="s">
        <v>571</v>
      </c>
      <c r="I119" s="9"/>
      <c r="J119" s="6" t="s">
        <v>572</v>
      </c>
      <c r="K119" s="5" t="s">
        <v>573</v>
      </c>
    </row>
    <row r="120" spans="1:11" ht="134.25" customHeight="1">
      <c r="A120" s="10">
        <v>28</v>
      </c>
      <c r="B120" s="5" t="s">
        <v>450</v>
      </c>
      <c r="C120" s="5"/>
      <c r="D120" s="6">
        <v>0.09976</v>
      </c>
      <c r="E120" s="7" t="s">
        <v>574</v>
      </c>
      <c r="F120" s="7" t="s">
        <v>135</v>
      </c>
      <c r="G120" s="8" t="s">
        <v>575</v>
      </c>
      <c r="H120" s="6" t="s">
        <v>546</v>
      </c>
      <c r="I120" s="9"/>
      <c r="J120" s="6" t="s">
        <v>547</v>
      </c>
      <c r="K120" s="5" t="s">
        <v>576</v>
      </c>
    </row>
    <row r="121" spans="1:11" ht="134.25" customHeight="1">
      <c r="A121" s="10">
        <v>29</v>
      </c>
      <c r="B121" s="5" t="s">
        <v>469</v>
      </c>
      <c r="C121" s="5"/>
      <c r="D121" s="6">
        <v>0.05667</v>
      </c>
      <c r="E121" s="7" t="s">
        <v>577</v>
      </c>
      <c r="F121" s="7" t="s">
        <v>147</v>
      </c>
      <c r="G121" s="8" t="s">
        <v>578</v>
      </c>
      <c r="H121" s="6" t="s">
        <v>579</v>
      </c>
      <c r="I121" s="9"/>
      <c r="J121" s="6" t="s">
        <v>580</v>
      </c>
      <c r="K121" s="5" t="s">
        <v>581</v>
      </c>
    </row>
    <row r="122" spans="1:11" ht="134.25" customHeight="1">
      <c r="A122" s="10">
        <v>30</v>
      </c>
      <c r="B122" s="5" t="s">
        <v>450</v>
      </c>
      <c r="C122" s="5"/>
      <c r="D122" s="6">
        <v>0.11</v>
      </c>
      <c r="E122" s="7" t="s">
        <v>582</v>
      </c>
      <c r="F122" s="7" t="s">
        <v>583</v>
      </c>
      <c r="G122" s="8" t="s">
        <v>584</v>
      </c>
      <c r="H122" s="6" t="s">
        <v>585</v>
      </c>
      <c r="I122" s="9"/>
      <c r="J122" s="6" t="s">
        <v>586</v>
      </c>
      <c r="K122" s="5" t="s">
        <v>587</v>
      </c>
    </row>
    <row r="123" spans="1:12" ht="134.25" customHeight="1">
      <c r="A123" s="10">
        <v>31</v>
      </c>
      <c r="B123" s="5" t="s">
        <v>450</v>
      </c>
      <c r="C123" s="5"/>
      <c r="D123" s="6">
        <v>0.28</v>
      </c>
      <c r="E123" s="7" t="s">
        <v>588</v>
      </c>
      <c r="F123" s="7" t="s">
        <v>583</v>
      </c>
      <c r="G123" s="8" t="s">
        <v>589</v>
      </c>
      <c r="H123" s="6" t="s">
        <v>590</v>
      </c>
      <c r="I123" s="9"/>
      <c r="J123" s="6" t="s">
        <v>591</v>
      </c>
      <c r="K123" s="5" t="s">
        <v>592</v>
      </c>
      <c r="L123" s="1" t="s">
        <v>497</v>
      </c>
    </row>
    <row r="124" spans="1:12" ht="134.25" customHeight="1">
      <c r="A124" s="10">
        <v>32</v>
      </c>
      <c r="B124" s="5" t="s">
        <v>450</v>
      </c>
      <c r="C124" s="5"/>
      <c r="D124" s="6">
        <v>0.006</v>
      </c>
      <c r="E124" s="7" t="s">
        <v>593</v>
      </c>
      <c r="F124" s="7" t="s">
        <v>163</v>
      </c>
      <c r="G124" s="8" t="s">
        <v>594</v>
      </c>
      <c r="H124" s="6" t="s">
        <v>595</v>
      </c>
      <c r="I124" s="9"/>
      <c r="J124" s="6" t="s">
        <v>596</v>
      </c>
      <c r="K124" s="5">
        <v>60.6</v>
      </c>
      <c r="L124" s="1" t="s">
        <v>497</v>
      </c>
    </row>
    <row r="125" spans="1:12" ht="134.25" customHeight="1">
      <c r="A125" s="10">
        <v>33</v>
      </c>
      <c r="B125" s="5" t="s">
        <v>450</v>
      </c>
      <c r="C125" s="5"/>
      <c r="D125" s="6">
        <v>0.05</v>
      </c>
      <c r="E125" s="7" t="s">
        <v>597</v>
      </c>
      <c r="F125" s="7" t="s">
        <v>598</v>
      </c>
      <c r="G125" s="8" t="s">
        <v>599</v>
      </c>
      <c r="H125" s="6" t="s">
        <v>600</v>
      </c>
      <c r="I125" s="9"/>
      <c r="J125" s="6" t="s">
        <v>454</v>
      </c>
      <c r="K125" s="5">
        <v>549</v>
      </c>
      <c r="L125" s="1" t="s">
        <v>497</v>
      </c>
    </row>
    <row r="126" spans="1:11" ht="25.5" customHeight="1">
      <c r="A126" s="48" t="s">
        <v>601</v>
      </c>
      <c r="B126" s="49"/>
      <c r="C126" s="49"/>
      <c r="D126" s="49"/>
      <c r="E126" s="49"/>
      <c r="F126" s="49"/>
      <c r="G126" s="49"/>
      <c r="H126" s="49"/>
      <c r="I126" s="49"/>
      <c r="J126" s="49"/>
      <c r="K126" s="50"/>
    </row>
    <row r="127" spans="1:11" ht="38.25">
      <c r="A127" s="11">
        <v>1</v>
      </c>
      <c r="B127" s="12" t="s">
        <v>602</v>
      </c>
      <c r="C127" s="12" t="s">
        <v>603</v>
      </c>
      <c r="D127" s="13">
        <f>SUM(D128,D129,D130,D131,D132,D133,D134,D135,D136,D137,D138,)</f>
        <v>10.51</v>
      </c>
      <c r="E127" s="14"/>
      <c r="F127" s="14" t="s">
        <v>604</v>
      </c>
      <c r="G127" s="12"/>
      <c r="H127" s="14" t="str">
        <f aca="true" t="shared" si="0" ref="H127:H150">D127&amp;" (HNK)"</f>
        <v>10.51 (HNK)</v>
      </c>
      <c r="I127" s="15"/>
      <c r="J127" s="15" t="str">
        <f aca="true" t="shared" si="1" ref="J127:J138">D127&amp;" (TMD)"</f>
        <v>10.51 (TMD)</v>
      </c>
      <c r="K127" s="16"/>
    </row>
    <row r="128" spans="1:11" ht="26.25" customHeight="1">
      <c r="A128" s="17" t="s">
        <v>605</v>
      </c>
      <c r="B128" s="18"/>
      <c r="C128" s="18"/>
      <c r="D128" s="19">
        <v>1</v>
      </c>
      <c r="E128" s="20"/>
      <c r="F128" s="20" t="s">
        <v>186</v>
      </c>
      <c r="G128" s="21"/>
      <c r="H128" s="20" t="str">
        <f t="shared" si="0"/>
        <v>1 (HNK)</v>
      </c>
      <c r="I128" s="22"/>
      <c r="J128" s="22" t="str">
        <f t="shared" si="1"/>
        <v>1 (TMD)</v>
      </c>
      <c r="K128" s="21"/>
    </row>
    <row r="129" spans="1:11" ht="26.25" customHeight="1">
      <c r="A129" s="23" t="s">
        <v>606</v>
      </c>
      <c r="B129" s="24"/>
      <c r="C129" s="24"/>
      <c r="D129" s="25">
        <v>1</v>
      </c>
      <c r="E129" s="26"/>
      <c r="F129" s="26" t="s">
        <v>121</v>
      </c>
      <c r="G129" s="24"/>
      <c r="H129" s="26" t="str">
        <f t="shared" si="0"/>
        <v>1 (HNK)</v>
      </c>
      <c r="I129" s="27"/>
      <c r="J129" s="27" t="str">
        <f t="shared" si="1"/>
        <v>1 (TMD)</v>
      </c>
      <c r="K129" s="24"/>
    </row>
    <row r="130" spans="1:11" ht="26.25" customHeight="1">
      <c r="A130" s="23" t="s">
        <v>607</v>
      </c>
      <c r="B130" s="24"/>
      <c r="C130" s="24"/>
      <c r="D130" s="25">
        <v>1</v>
      </c>
      <c r="E130" s="26"/>
      <c r="F130" s="26" t="s">
        <v>247</v>
      </c>
      <c r="G130" s="24"/>
      <c r="H130" s="26" t="str">
        <f t="shared" si="0"/>
        <v>1 (HNK)</v>
      </c>
      <c r="I130" s="27"/>
      <c r="J130" s="27" t="str">
        <f t="shared" si="1"/>
        <v>1 (TMD)</v>
      </c>
      <c r="K130" s="24"/>
    </row>
    <row r="131" spans="1:11" ht="26.25" customHeight="1">
      <c r="A131" s="23" t="s">
        <v>608</v>
      </c>
      <c r="B131" s="24"/>
      <c r="C131" s="24"/>
      <c r="D131" s="25">
        <v>1</v>
      </c>
      <c r="E131" s="26"/>
      <c r="F131" s="26" t="s">
        <v>114</v>
      </c>
      <c r="G131" s="24"/>
      <c r="H131" s="26" t="str">
        <f t="shared" si="0"/>
        <v>1 (HNK)</v>
      </c>
      <c r="I131" s="27"/>
      <c r="J131" s="27" t="str">
        <f t="shared" si="1"/>
        <v>1 (TMD)</v>
      </c>
      <c r="K131" s="24"/>
    </row>
    <row r="132" spans="1:11" ht="26.25" customHeight="1">
      <c r="A132" s="23" t="s">
        <v>609</v>
      </c>
      <c r="B132" s="24"/>
      <c r="C132" s="24"/>
      <c r="D132" s="25">
        <v>1.51</v>
      </c>
      <c r="E132" s="26"/>
      <c r="F132" s="26" t="s">
        <v>180</v>
      </c>
      <c r="G132" s="24"/>
      <c r="H132" s="26" t="str">
        <f t="shared" si="0"/>
        <v>1.51 (HNK)</v>
      </c>
      <c r="I132" s="27"/>
      <c r="J132" s="27" t="str">
        <f t="shared" si="1"/>
        <v>1.51 (TMD)</v>
      </c>
      <c r="K132" s="24"/>
    </row>
    <row r="133" spans="1:11" ht="26.25" customHeight="1">
      <c r="A133" s="23" t="s">
        <v>610</v>
      </c>
      <c r="B133" s="24"/>
      <c r="C133" s="24"/>
      <c r="D133" s="25">
        <v>1</v>
      </c>
      <c r="E133" s="26"/>
      <c r="F133" s="26" t="s">
        <v>53</v>
      </c>
      <c r="G133" s="24"/>
      <c r="H133" s="26" t="str">
        <f t="shared" si="0"/>
        <v>1 (HNK)</v>
      </c>
      <c r="I133" s="27"/>
      <c r="J133" s="27" t="str">
        <f t="shared" si="1"/>
        <v>1 (TMD)</v>
      </c>
      <c r="K133" s="24"/>
    </row>
    <row r="134" spans="1:11" ht="26.25" customHeight="1">
      <c r="A134" s="23" t="s">
        <v>611</v>
      </c>
      <c r="B134" s="24"/>
      <c r="C134" s="24"/>
      <c r="D134" s="25">
        <v>1</v>
      </c>
      <c r="E134" s="26"/>
      <c r="F134" s="26" t="s">
        <v>163</v>
      </c>
      <c r="G134" s="24"/>
      <c r="H134" s="26" t="str">
        <f t="shared" si="0"/>
        <v>1 (HNK)</v>
      </c>
      <c r="I134" s="27"/>
      <c r="J134" s="27" t="str">
        <f t="shared" si="1"/>
        <v>1 (TMD)</v>
      </c>
      <c r="K134" s="24"/>
    </row>
    <row r="135" spans="1:11" ht="26.25" customHeight="1">
      <c r="A135" s="23" t="s">
        <v>612</v>
      </c>
      <c r="B135" s="24"/>
      <c r="C135" s="24"/>
      <c r="D135" s="25">
        <v>1</v>
      </c>
      <c r="E135" s="26"/>
      <c r="F135" s="26" t="s">
        <v>613</v>
      </c>
      <c r="G135" s="24"/>
      <c r="H135" s="26" t="str">
        <f t="shared" si="0"/>
        <v>1 (HNK)</v>
      </c>
      <c r="I135" s="27"/>
      <c r="J135" s="27" t="str">
        <f t="shared" si="1"/>
        <v>1 (TMD)</v>
      </c>
      <c r="K135" s="24"/>
    </row>
    <row r="136" spans="1:11" s="28" customFormat="1" ht="26.25" customHeight="1">
      <c r="A136" s="23" t="s">
        <v>614</v>
      </c>
      <c r="B136" s="24"/>
      <c r="C136" s="24"/>
      <c r="D136" s="25">
        <v>1</v>
      </c>
      <c r="E136" s="26"/>
      <c r="F136" s="26" t="s">
        <v>218</v>
      </c>
      <c r="G136" s="24"/>
      <c r="H136" s="26" t="str">
        <f t="shared" si="0"/>
        <v>1 (HNK)</v>
      </c>
      <c r="I136" s="27"/>
      <c r="J136" s="27" t="str">
        <f t="shared" si="1"/>
        <v>1 (TMD)</v>
      </c>
      <c r="K136" s="24"/>
    </row>
    <row r="137" spans="1:11" ht="26.25" customHeight="1">
      <c r="A137" s="23" t="s">
        <v>615</v>
      </c>
      <c r="B137" s="24"/>
      <c r="C137" s="24"/>
      <c r="D137" s="25">
        <v>0.5</v>
      </c>
      <c r="E137" s="26"/>
      <c r="F137" s="26" t="s">
        <v>147</v>
      </c>
      <c r="G137" s="24"/>
      <c r="H137" s="26" t="str">
        <f t="shared" si="0"/>
        <v>0.5 (HNK)</v>
      </c>
      <c r="I137" s="27"/>
      <c r="J137" s="27" t="str">
        <f t="shared" si="1"/>
        <v>0.5 (TMD)</v>
      </c>
      <c r="K137" s="24"/>
    </row>
    <row r="138" spans="1:11" ht="26.25" customHeight="1">
      <c r="A138" s="29" t="s">
        <v>616</v>
      </c>
      <c r="B138" s="30"/>
      <c r="C138" s="30"/>
      <c r="D138" s="31">
        <v>0.5</v>
      </c>
      <c r="E138" s="32"/>
      <c r="F138" s="32" t="s">
        <v>206</v>
      </c>
      <c r="G138" s="30"/>
      <c r="H138" s="32" t="str">
        <f t="shared" si="0"/>
        <v>0.5 (HNK)</v>
      </c>
      <c r="I138" s="33"/>
      <c r="J138" s="33" t="str">
        <f t="shared" si="1"/>
        <v>0.5 (TMD)</v>
      </c>
      <c r="K138" s="30"/>
    </row>
    <row r="139" spans="1:11" ht="26.25" customHeight="1">
      <c r="A139" s="11">
        <v>2</v>
      </c>
      <c r="B139" s="12" t="s">
        <v>617</v>
      </c>
      <c r="C139" s="12" t="s">
        <v>603</v>
      </c>
      <c r="D139" s="13">
        <f>SUM(D140,D141,D142,D143,D144,D145,D146,D147,D148,D149,D150)</f>
        <v>50.78</v>
      </c>
      <c r="E139" s="14"/>
      <c r="F139" s="14" t="s">
        <v>604</v>
      </c>
      <c r="G139" s="12"/>
      <c r="H139" s="14" t="str">
        <f t="shared" si="0"/>
        <v>50.78 (HNK)</v>
      </c>
      <c r="I139" s="15"/>
      <c r="J139" s="15" t="str">
        <f aca="true" t="shared" si="2" ref="J139:J150">D139&amp;" (ODT)"</f>
        <v>50.78 (ODT)</v>
      </c>
      <c r="K139" s="16"/>
    </row>
    <row r="140" spans="1:11" ht="26.25" customHeight="1">
      <c r="A140" s="17" t="s">
        <v>618</v>
      </c>
      <c r="B140" s="18"/>
      <c r="C140" s="18"/>
      <c r="D140" s="19">
        <v>15</v>
      </c>
      <c r="E140" s="20"/>
      <c r="F140" s="20" t="s">
        <v>186</v>
      </c>
      <c r="G140" s="21"/>
      <c r="H140" s="20" t="str">
        <f t="shared" si="0"/>
        <v>15 (HNK)</v>
      </c>
      <c r="I140" s="22"/>
      <c r="J140" s="22" t="str">
        <f t="shared" si="2"/>
        <v>15 (ODT)</v>
      </c>
      <c r="K140" s="21"/>
    </row>
    <row r="141" spans="1:11" ht="26.25" customHeight="1">
      <c r="A141" s="23" t="s">
        <v>619</v>
      </c>
      <c r="B141" s="24"/>
      <c r="C141" s="24"/>
      <c r="D141" s="19">
        <v>6</v>
      </c>
      <c r="E141" s="26"/>
      <c r="F141" s="26" t="s">
        <v>121</v>
      </c>
      <c r="G141" s="24"/>
      <c r="H141" s="26" t="str">
        <f t="shared" si="0"/>
        <v>6 (HNK)</v>
      </c>
      <c r="I141" s="27"/>
      <c r="J141" s="27" t="str">
        <f t="shared" si="2"/>
        <v>6 (ODT)</v>
      </c>
      <c r="K141" s="24"/>
    </row>
    <row r="142" spans="1:11" ht="26.25" customHeight="1">
      <c r="A142" s="23" t="s">
        <v>620</v>
      </c>
      <c r="B142" s="24"/>
      <c r="C142" s="24"/>
      <c r="D142" s="19">
        <f>11.5+0.28</f>
        <v>11.78</v>
      </c>
      <c r="E142" s="26"/>
      <c r="F142" s="26" t="s">
        <v>247</v>
      </c>
      <c r="G142" s="24"/>
      <c r="H142" s="26" t="str">
        <f t="shared" si="0"/>
        <v>11.78 (HNK)</v>
      </c>
      <c r="I142" s="27"/>
      <c r="J142" s="27" t="str">
        <f t="shared" si="2"/>
        <v>11.78 (ODT)</v>
      </c>
      <c r="K142" s="24"/>
    </row>
    <row r="143" spans="1:11" ht="26.25" customHeight="1">
      <c r="A143" s="23" t="s">
        <v>621</v>
      </c>
      <c r="B143" s="24"/>
      <c r="C143" s="24"/>
      <c r="D143" s="19">
        <v>2</v>
      </c>
      <c r="E143" s="26"/>
      <c r="F143" s="26" t="s">
        <v>114</v>
      </c>
      <c r="G143" s="24"/>
      <c r="H143" s="26" t="str">
        <f>D143&amp;" (HNK)"</f>
        <v>2 (HNK)</v>
      </c>
      <c r="I143" s="27"/>
      <c r="J143" s="27" t="str">
        <f t="shared" si="2"/>
        <v>2 (ODT)</v>
      </c>
      <c r="K143" s="24"/>
    </row>
    <row r="144" spans="1:11" ht="26.25" customHeight="1">
      <c r="A144" s="23" t="s">
        <v>622</v>
      </c>
      <c r="B144" s="24"/>
      <c r="C144" s="24"/>
      <c r="D144" s="19">
        <v>1.5</v>
      </c>
      <c r="E144" s="26"/>
      <c r="F144" s="26" t="s">
        <v>457</v>
      </c>
      <c r="G144" s="24"/>
      <c r="H144" s="26" t="str">
        <f t="shared" si="0"/>
        <v>1.5 (HNK)</v>
      </c>
      <c r="I144" s="27"/>
      <c r="J144" s="27" t="str">
        <f t="shared" si="2"/>
        <v>1.5 (ODT)</v>
      </c>
      <c r="K144" s="24"/>
    </row>
    <row r="145" spans="1:11" ht="26.25" customHeight="1">
      <c r="A145" s="23" t="s">
        <v>623</v>
      </c>
      <c r="B145" s="24"/>
      <c r="C145" s="24"/>
      <c r="D145" s="19">
        <v>1.5</v>
      </c>
      <c r="E145" s="26"/>
      <c r="F145" s="26" t="s">
        <v>53</v>
      </c>
      <c r="G145" s="24"/>
      <c r="H145" s="26" t="str">
        <f t="shared" si="0"/>
        <v>1.5 (HNK)</v>
      </c>
      <c r="I145" s="27"/>
      <c r="J145" s="27" t="str">
        <f t="shared" si="2"/>
        <v>1.5 (ODT)</v>
      </c>
      <c r="K145" s="24"/>
    </row>
    <row r="146" spans="1:11" ht="26.25" customHeight="1">
      <c r="A146" s="23" t="s">
        <v>624</v>
      </c>
      <c r="B146" s="24"/>
      <c r="C146" s="24"/>
      <c r="D146" s="19">
        <v>1</v>
      </c>
      <c r="E146" s="26"/>
      <c r="F146" s="26" t="s">
        <v>163</v>
      </c>
      <c r="G146" s="24"/>
      <c r="H146" s="26" t="str">
        <f t="shared" si="0"/>
        <v>1 (HNK)</v>
      </c>
      <c r="I146" s="27"/>
      <c r="J146" s="27" t="str">
        <f t="shared" si="2"/>
        <v>1 (ODT)</v>
      </c>
      <c r="K146" s="24"/>
    </row>
    <row r="147" spans="1:11" ht="26.25" customHeight="1">
      <c r="A147" s="23" t="s">
        <v>625</v>
      </c>
      <c r="B147" s="24"/>
      <c r="C147" s="24"/>
      <c r="D147" s="19">
        <v>2</v>
      </c>
      <c r="E147" s="26"/>
      <c r="F147" s="26" t="s">
        <v>613</v>
      </c>
      <c r="G147" s="24"/>
      <c r="H147" s="26" t="str">
        <f t="shared" si="0"/>
        <v>2 (HNK)</v>
      </c>
      <c r="I147" s="27"/>
      <c r="J147" s="27" t="str">
        <f t="shared" si="2"/>
        <v>2 (ODT)</v>
      </c>
      <c r="K147" s="24"/>
    </row>
    <row r="148" spans="1:11" ht="26.25" customHeight="1">
      <c r="A148" s="23" t="s">
        <v>626</v>
      </c>
      <c r="B148" s="24"/>
      <c r="C148" s="24"/>
      <c r="D148" s="19">
        <v>1</v>
      </c>
      <c r="E148" s="26"/>
      <c r="F148" s="26" t="s">
        <v>218</v>
      </c>
      <c r="G148" s="24"/>
      <c r="H148" s="26" t="s">
        <v>627</v>
      </c>
      <c r="I148" s="27"/>
      <c r="J148" s="27" t="str">
        <f t="shared" si="2"/>
        <v>1 (ODT)</v>
      </c>
      <c r="K148" s="24"/>
    </row>
    <row r="149" spans="1:11" ht="26.25" customHeight="1">
      <c r="A149" s="23" t="s">
        <v>628</v>
      </c>
      <c r="B149" s="24"/>
      <c r="C149" s="24"/>
      <c r="D149" s="19">
        <v>8</v>
      </c>
      <c r="E149" s="26"/>
      <c r="F149" s="26" t="s">
        <v>147</v>
      </c>
      <c r="G149" s="24"/>
      <c r="H149" s="26" t="str">
        <f t="shared" si="0"/>
        <v>8 (HNK)</v>
      </c>
      <c r="I149" s="27"/>
      <c r="J149" s="27" t="str">
        <f t="shared" si="2"/>
        <v>8 (ODT)</v>
      </c>
      <c r="K149" s="24"/>
    </row>
    <row r="150" spans="1:11" ht="26.25" customHeight="1">
      <c r="A150" s="29" t="s">
        <v>629</v>
      </c>
      <c r="B150" s="30"/>
      <c r="C150" s="30"/>
      <c r="D150" s="19">
        <v>1</v>
      </c>
      <c r="E150" s="32"/>
      <c r="F150" s="32" t="s">
        <v>206</v>
      </c>
      <c r="G150" s="30"/>
      <c r="H150" s="32" t="str">
        <f t="shared" si="0"/>
        <v>1 (HNK)</v>
      </c>
      <c r="I150" s="33"/>
      <c r="J150" s="33" t="str">
        <f t="shared" si="2"/>
        <v>1 (ODT)</v>
      </c>
      <c r="K150" s="30"/>
    </row>
    <row r="155" spans="1:11" s="35" customFormat="1" ht="15">
      <c r="A155" s="34"/>
      <c r="B155" s="1"/>
      <c r="C155" s="1"/>
      <c r="F155" s="1"/>
      <c r="G155" s="1"/>
      <c r="K155" s="36"/>
    </row>
    <row r="156" spans="1:11" s="35" customFormat="1" ht="15">
      <c r="A156" s="34"/>
      <c r="B156" s="1"/>
      <c r="C156" s="1"/>
      <c r="F156" s="1"/>
      <c r="G156" s="1"/>
      <c r="K156" s="36"/>
    </row>
    <row r="157" spans="1:11" s="35" customFormat="1" ht="15">
      <c r="A157" s="34"/>
      <c r="B157" s="1"/>
      <c r="C157" s="1"/>
      <c r="F157" s="1"/>
      <c r="G157" s="1"/>
      <c r="K157" s="36"/>
    </row>
    <row r="158" spans="1:11" s="35" customFormat="1" ht="15">
      <c r="A158" s="34"/>
      <c r="B158" s="1"/>
      <c r="C158" s="1"/>
      <c r="F158" s="1"/>
      <c r="G158" s="1"/>
      <c r="K158" s="36"/>
    </row>
    <row r="159" spans="1:11" s="35" customFormat="1" ht="15">
      <c r="A159" s="34"/>
      <c r="B159" s="1"/>
      <c r="C159" s="1"/>
      <c r="F159" s="1"/>
      <c r="G159" s="1"/>
      <c r="K159" s="36"/>
    </row>
    <row r="160" spans="1:11" s="35" customFormat="1" ht="15">
      <c r="A160" s="34"/>
      <c r="B160" s="1"/>
      <c r="C160" s="1"/>
      <c r="F160" s="1"/>
      <c r="G160" s="1"/>
      <c r="K160" s="36"/>
    </row>
    <row r="161" spans="1:11" s="35" customFormat="1" ht="15">
      <c r="A161" s="34"/>
      <c r="B161" s="1"/>
      <c r="C161" s="1"/>
      <c r="F161" s="1"/>
      <c r="G161" s="1"/>
      <c r="K161" s="36"/>
    </row>
    <row r="162" spans="1:11" s="35" customFormat="1" ht="15">
      <c r="A162" s="34"/>
      <c r="B162" s="1"/>
      <c r="C162" s="1"/>
      <c r="F162" s="1"/>
      <c r="G162" s="1"/>
      <c r="K162" s="36"/>
    </row>
    <row r="163" spans="1:11" s="35" customFormat="1" ht="15">
      <c r="A163" s="34"/>
      <c r="B163" s="1"/>
      <c r="C163" s="1"/>
      <c r="F163" s="1"/>
      <c r="G163" s="1"/>
      <c r="K163" s="36"/>
    </row>
    <row r="164" spans="1:11" s="35" customFormat="1" ht="15">
      <c r="A164" s="34"/>
      <c r="B164" s="1"/>
      <c r="C164" s="1"/>
      <c r="F164" s="1"/>
      <c r="G164" s="1"/>
      <c r="K164" s="36"/>
    </row>
    <row r="165" spans="1:11" s="35" customFormat="1" ht="15">
      <c r="A165" s="34"/>
      <c r="B165" s="1"/>
      <c r="C165" s="1"/>
      <c r="F165" s="1"/>
      <c r="G165" s="1"/>
      <c r="K165" s="36"/>
    </row>
    <row r="166" spans="1:11" s="35" customFormat="1" ht="15">
      <c r="A166" s="34"/>
      <c r="B166" s="1"/>
      <c r="C166" s="1"/>
      <c r="F166" s="1"/>
      <c r="G166" s="1"/>
      <c r="K166" s="36"/>
    </row>
    <row r="167" spans="1:11" s="35" customFormat="1" ht="15">
      <c r="A167" s="34"/>
      <c r="B167" s="1"/>
      <c r="C167" s="1"/>
      <c r="F167" s="1"/>
      <c r="G167" s="1"/>
      <c r="K167" s="36"/>
    </row>
    <row r="168" spans="1:11" s="35" customFormat="1" ht="15">
      <c r="A168" s="34"/>
      <c r="B168" s="1"/>
      <c r="C168" s="1"/>
      <c r="F168" s="1"/>
      <c r="G168" s="1"/>
      <c r="K168" s="36"/>
    </row>
    <row r="169" spans="1:11" s="35" customFormat="1" ht="15">
      <c r="A169" s="34"/>
      <c r="B169" s="1"/>
      <c r="C169" s="1"/>
      <c r="F169" s="1"/>
      <c r="G169" s="1"/>
      <c r="K169" s="36"/>
    </row>
    <row r="170" spans="1:11" s="35" customFormat="1" ht="15">
      <c r="A170" s="34"/>
      <c r="B170" s="1"/>
      <c r="C170" s="1"/>
      <c r="F170" s="1"/>
      <c r="G170" s="1"/>
      <c r="K170" s="36"/>
    </row>
    <row r="171" spans="1:11" s="35" customFormat="1" ht="15">
      <c r="A171" s="34"/>
      <c r="B171" s="1"/>
      <c r="C171" s="1"/>
      <c r="F171" s="1"/>
      <c r="G171" s="1"/>
      <c r="K171" s="36"/>
    </row>
    <row r="172" spans="1:11" s="35" customFormat="1" ht="15">
      <c r="A172" s="34"/>
      <c r="B172" s="1"/>
      <c r="C172" s="1"/>
      <c r="F172" s="1"/>
      <c r="G172" s="1"/>
      <c r="K172" s="36"/>
    </row>
    <row r="173" spans="1:11" s="35" customFormat="1" ht="15">
      <c r="A173" s="34"/>
      <c r="B173" s="1"/>
      <c r="C173" s="1"/>
      <c r="F173" s="1"/>
      <c r="G173" s="1"/>
      <c r="K173" s="36"/>
    </row>
    <row r="174" spans="1:11" s="35" customFormat="1" ht="15">
      <c r="A174" s="34"/>
      <c r="B174" s="1"/>
      <c r="C174" s="1"/>
      <c r="F174" s="1"/>
      <c r="G174" s="1"/>
      <c r="K174" s="36"/>
    </row>
    <row r="175" spans="1:11" s="35" customFormat="1" ht="15">
      <c r="A175" s="34"/>
      <c r="B175" s="1"/>
      <c r="C175" s="1"/>
      <c r="F175" s="1"/>
      <c r="G175" s="1"/>
      <c r="K175" s="36"/>
    </row>
    <row r="176" spans="1:11" s="35" customFormat="1" ht="15">
      <c r="A176" s="34"/>
      <c r="B176" s="1"/>
      <c r="C176" s="1"/>
      <c r="F176" s="1"/>
      <c r="G176" s="1"/>
      <c r="K176" s="36"/>
    </row>
  </sheetData>
  <sheetProtection/>
  <mergeCells count="22">
    <mergeCell ref="A126:K126"/>
    <mergeCell ref="A7:K7"/>
    <mergeCell ref="A8:K8"/>
    <mergeCell ref="A9:K9"/>
    <mergeCell ref="A21:B21"/>
    <mergeCell ref="A22:B22"/>
    <mergeCell ref="A10:K10"/>
    <mergeCell ref="A11:K11"/>
    <mergeCell ref="A12:K12"/>
    <mergeCell ref="A1:K1"/>
    <mergeCell ref="A2:K2"/>
    <mergeCell ref="A3:K3"/>
    <mergeCell ref="A4:A5"/>
    <mergeCell ref="B4:B5"/>
    <mergeCell ref="C4:C5"/>
    <mergeCell ref="D4:D5"/>
    <mergeCell ref="E4:F4"/>
    <mergeCell ref="G4:G5"/>
    <mergeCell ref="H4:H5"/>
    <mergeCell ref="I4:I5"/>
    <mergeCell ref="J4:J5"/>
    <mergeCell ref="K4:K5"/>
  </mergeCells>
  <printOptions/>
  <pageMargins left="0.42" right="0.236220472440945" top="0.748031496062992" bottom="0.46" header="0.31496062992126" footer="0.2"/>
  <pageSetup horizontalDpi="600" verticalDpi="600" orientation="landscape" paperSize="9" scale="90" r:id="rId1"/>
  <headerFooter>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Thanh</dc:creator>
  <cp:keywords/>
  <dc:description/>
  <cp:lastModifiedBy>Tug</cp:lastModifiedBy>
  <cp:lastPrinted>2018-10-30T03:20:08Z</cp:lastPrinted>
  <dcterms:created xsi:type="dcterms:W3CDTF">2018-10-24T10:22:37Z</dcterms:created>
  <dcterms:modified xsi:type="dcterms:W3CDTF">2018-10-31T02:21:15Z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1033</vt:i4>
  </property>
  <property fmtid="{D5CDD505-2E9C-101B-9397-08002B2CF9AE}" pid="3" name="ContentTy">
    <vt:lpwstr>Hình ảnh</vt:lpwstr>
  </property>
</Properties>
</file>